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0 Ugovori\ODJEL SKZZ I BZZ\01_WEB\2026\"/>
    </mc:Choice>
  </mc:AlternateContent>
  <bookViews>
    <workbookView xWindow="0" yWindow="0" windowWidth="21570" windowHeight="5865"/>
  </bookViews>
  <sheets>
    <sheet name="Postelje BZZ " sheetId="14" r:id="rId1"/>
    <sheet name="Postelje palijativne ustanove" sheetId="15" r:id="rId2"/>
    <sheet name="bolnički skzz 112020" sheetId="7" state="hidden" r:id="rId3"/>
    <sheet name="bolnički SKZZ" sheetId="6" state="hidden" r:id="rId4"/>
    <sheet name="Mjesta dnevne bolnice" sheetId="18" r:id="rId5"/>
    <sheet name="bolnički SKZZ " sheetId="13" r:id="rId6"/>
    <sheet name="hemodijaliza" sheetId="5" r:id="rId7"/>
    <sheet name="MREŽA TRANSFUZIJSKE DJ. ZA KRV" sheetId="16" r:id="rId8"/>
    <sheet name="MREŽA TRANSPLANTACIJA" sheetId="17" r:id="rId9"/>
  </sheets>
  <externalReferences>
    <externalReference r:id="rId10"/>
  </externalReferences>
  <definedNames>
    <definedName name="_dopisi" localSheetId="2">#REF!</definedName>
    <definedName name="_dopisi" localSheetId="6">#REF!</definedName>
    <definedName name="_dopisi" localSheetId="4">#REF!</definedName>
    <definedName name="_dopisi" localSheetId="0">#REF!</definedName>
    <definedName name="_dopisi">#REF!</definedName>
    <definedName name="_FiltarBaze" localSheetId="4" hidden="1">'Mjesta dnevne bolnice'!$A$3:$AA$66</definedName>
    <definedName name="_xlnm._FilterDatabase" localSheetId="3" hidden="1">'bolnički SKZZ'!$A$4:$BL$4</definedName>
    <definedName name="_xlnm._FilterDatabase" localSheetId="5" hidden="1">'bolnički SKZZ '!$A$5:$BK$5</definedName>
    <definedName name="_xlnm._FilterDatabase" localSheetId="2" hidden="1">'bolnički skzz 112020'!$A$5:$BM$171</definedName>
    <definedName name="_xlnm._FilterDatabase" localSheetId="6" hidden="1">hemodijaliza!$A$2:$E$30</definedName>
    <definedName name="_xlnm._FilterDatabase" localSheetId="4" hidden="1">'Mjesta dnevne bolnice'!$A$3:$AA$66</definedName>
    <definedName name="_xlnm._FilterDatabase" localSheetId="0" hidden="1">'Postelje BZZ '!$A$4:$BE$67</definedName>
    <definedName name="_xlnm.Print_Titles" localSheetId="3">'bolnički SKZZ'!$A:$B</definedName>
    <definedName name="_xlnm.Print_Titles" localSheetId="4">'Mjesta dnevne bolnice'!$3:$3</definedName>
    <definedName name="_xlnm.Print_Titles" localSheetId="0">'Postelje BZZ '!$A:$F</definedName>
    <definedName name="osh" localSheetId="3">#REF!</definedName>
    <definedName name="osh" localSheetId="2">#REF!</definedName>
    <definedName name="osh" localSheetId="6">#REF!</definedName>
    <definedName name="osh" localSheetId="4">#REF!</definedName>
    <definedName name="osh" localSheetId="0">#REF!</definedName>
    <definedName name="osh">#REF!</definedName>
    <definedName name="osn" localSheetId="2">#REF!</definedName>
    <definedName name="osn" localSheetId="6">#REF!</definedName>
    <definedName name="osn" localSheetId="4">#REF!</definedName>
    <definedName name="osn" localSheetId="0">#REF!</definedName>
    <definedName name="osn">#REF!</definedName>
    <definedName name="subdjelatnosti" localSheetId="2">#REF!</definedName>
    <definedName name="subdjelatnosti" localSheetId="6">#REF!</definedName>
    <definedName name="subdjelatnosti" localSheetId="4">#REF!</definedName>
    <definedName name="subdjelatnosti" localSheetId="0">#REF!</definedName>
    <definedName name="subdjelatnost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6" i="18" l="1"/>
  <c r="W66" i="18"/>
  <c r="V66" i="18"/>
  <c r="U66" i="18"/>
  <c r="T66" i="18"/>
  <c r="S66" i="18"/>
  <c r="R66" i="18"/>
  <c r="Q66" i="18"/>
  <c r="P66" i="18"/>
  <c r="O66" i="18"/>
  <c r="N66" i="18"/>
  <c r="M66" i="18"/>
  <c r="K66" i="18"/>
  <c r="J66" i="18"/>
  <c r="I66" i="18"/>
  <c r="H66" i="18"/>
  <c r="G66" i="18"/>
  <c r="F66" i="18"/>
  <c r="E66" i="18"/>
  <c r="Z65" i="18"/>
  <c r="AA65" i="18" s="1"/>
  <c r="X65" i="18"/>
  <c r="Z64" i="18"/>
  <c r="X64" i="18"/>
  <c r="AA64" i="18" s="1"/>
  <c r="Z63" i="18"/>
  <c r="X63" i="18"/>
  <c r="AA63" i="18" s="1"/>
  <c r="Z62" i="18"/>
  <c r="X62" i="18"/>
  <c r="AA62" i="18" s="1"/>
  <c r="Z61" i="18"/>
  <c r="AA61" i="18" s="1"/>
  <c r="X61" i="18"/>
  <c r="Z60" i="18"/>
  <c r="X60" i="18"/>
  <c r="AA60" i="18" s="1"/>
  <c r="Z59" i="18"/>
  <c r="X59" i="18"/>
  <c r="AA59" i="18" s="1"/>
  <c r="Z58" i="18"/>
  <c r="X58" i="18"/>
  <c r="AA58" i="18" s="1"/>
  <c r="Z57" i="18"/>
  <c r="AA57" i="18" s="1"/>
  <c r="X57" i="18"/>
  <c r="Z56" i="18"/>
  <c r="X56" i="18"/>
  <c r="AA56" i="18" s="1"/>
  <c r="Z55" i="18"/>
  <c r="X55" i="18"/>
  <c r="AA55" i="18" s="1"/>
  <c r="Z54" i="18"/>
  <c r="X54" i="18"/>
  <c r="AA54" i="18" s="1"/>
  <c r="Z53" i="18"/>
  <c r="AA53" i="18" s="1"/>
  <c r="X53" i="18"/>
  <c r="Z52" i="18"/>
  <c r="X52" i="18"/>
  <c r="AA52" i="18" s="1"/>
  <c r="Z51" i="18"/>
  <c r="X51" i="18"/>
  <c r="AA51" i="18" s="1"/>
  <c r="Z50" i="18"/>
  <c r="X50" i="18"/>
  <c r="AA50" i="18" s="1"/>
  <c r="Z49" i="18"/>
  <c r="AA49" i="18" s="1"/>
  <c r="X49" i="18"/>
  <c r="Z48" i="18"/>
  <c r="X48" i="18"/>
  <c r="AA48" i="18" s="1"/>
  <c r="Z47" i="18"/>
  <c r="X47" i="18"/>
  <c r="AA47" i="18" s="1"/>
  <c r="Z46" i="18"/>
  <c r="X46" i="18"/>
  <c r="AA46" i="18" s="1"/>
  <c r="Z45" i="18"/>
  <c r="AA45" i="18" s="1"/>
  <c r="X45" i="18"/>
  <c r="Z44" i="18"/>
  <c r="X44" i="18"/>
  <c r="AA44" i="18" s="1"/>
  <c r="Z43" i="18"/>
  <c r="X43" i="18"/>
  <c r="AA43" i="18" s="1"/>
  <c r="Z42" i="18"/>
  <c r="X42" i="18"/>
  <c r="AA42" i="18" s="1"/>
  <c r="Z41" i="18"/>
  <c r="AA41" i="18" s="1"/>
  <c r="X41" i="18"/>
  <c r="Z40" i="18"/>
  <c r="X40" i="18"/>
  <c r="AA40" i="18" s="1"/>
  <c r="Z39" i="18"/>
  <c r="X39" i="18"/>
  <c r="AA39" i="18" s="1"/>
  <c r="Z38" i="18"/>
  <c r="X38" i="18"/>
  <c r="AA38" i="18" s="1"/>
  <c r="Z37" i="18"/>
  <c r="AA37" i="18" s="1"/>
  <c r="X37" i="18"/>
  <c r="Z36" i="18"/>
  <c r="X36" i="18"/>
  <c r="AA36" i="18" s="1"/>
  <c r="Z35" i="18"/>
  <c r="X35" i="18"/>
  <c r="AA35" i="18" s="1"/>
  <c r="Z34" i="18"/>
  <c r="X34" i="18"/>
  <c r="AA34" i="18" s="1"/>
  <c r="Z33" i="18"/>
  <c r="AA33" i="18" s="1"/>
  <c r="X33" i="18"/>
  <c r="Z32" i="18"/>
  <c r="X32" i="18"/>
  <c r="AA32" i="18" s="1"/>
  <c r="Z31" i="18"/>
  <c r="X31" i="18"/>
  <c r="AA31" i="18" s="1"/>
  <c r="Z30" i="18"/>
  <c r="X30" i="18"/>
  <c r="AA30" i="18" s="1"/>
  <c r="Z29" i="18"/>
  <c r="AA29" i="18" s="1"/>
  <c r="X29" i="18"/>
  <c r="Z28" i="18"/>
  <c r="X28" i="18"/>
  <c r="AA28" i="18" s="1"/>
  <c r="Z27" i="18"/>
  <c r="X27" i="18"/>
  <c r="AA27" i="18" s="1"/>
  <c r="Z26" i="18"/>
  <c r="X26" i="18"/>
  <c r="AA26" i="18" s="1"/>
  <c r="Z25" i="18"/>
  <c r="AA25" i="18" s="1"/>
  <c r="X25" i="18"/>
  <c r="Z24" i="18"/>
  <c r="X24" i="18"/>
  <c r="AA24" i="18" s="1"/>
  <c r="Z23" i="18"/>
  <c r="X23" i="18"/>
  <c r="AA23" i="18" s="1"/>
  <c r="Z22" i="18"/>
  <c r="X22" i="18"/>
  <c r="AA22" i="18" s="1"/>
  <c r="Z21" i="18"/>
  <c r="AA21" i="18" s="1"/>
  <c r="X21" i="18"/>
  <c r="Z20" i="18"/>
  <c r="X20" i="18"/>
  <c r="AA20" i="18" s="1"/>
  <c r="Z19" i="18"/>
  <c r="X19" i="18"/>
  <c r="AA19" i="18" s="1"/>
  <c r="Z18" i="18"/>
  <c r="X18" i="18"/>
  <c r="AA18" i="18" s="1"/>
  <c r="Z17" i="18"/>
  <c r="AA17" i="18" s="1"/>
  <c r="X17" i="18"/>
  <c r="Z16" i="18"/>
  <c r="X16" i="18"/>
  <c r="AA16" i="18" s="1"/>
  <c r="Z15" i="18"/>
  <c r="X15" i="18"/>
  <c r="AA15" i="18" s="1"/>
  <c r="Z14" i="18"/>
  <c r="X14" i="18"/>
  <c r="AA14" i="18" s="1"/>
  <c r="Z13" i="18"/>
  <c r="AA13" i="18" s="1"/>
  <c r="X13" i="18"/>
  <c r="Z12" i="18"/>
  <c r="X12" i="18"/>
  <c r="AA12" i="18" s="1"/>
  <c r="Z11" i="18"/>
  <c r="X11" i="18"/>
  <c r="AA11" i="18" s="1"/>
  <c r="Z10" i="18"/>
  <c r="X10" i="18"/>
  <c r="AA10" i="18" s="1"/>
  <c r="Z9" i="18"/>
  <c r="AA9" i="18" s="1"/>
  <c r="X9" i="18"/>
  <c r="Z8" i="18"/>
  <c r="X8" i="18"/>
  <c r="AA8" i="18" s="1"/>
  <c r="Z7" i="18"/>
  <c r="X7" i="18"/>
  <c r="AA7" i="18" s="1"/>
  <c r="Z6" i="18"/>
  <c r="X6" i="18"/>
  <c r="AA6" i="18" s="1"/>
  <c r="Z5" i="18"/>
  <c r="AA5" i="18" s="1"/>
  <c r="X5" i="18"/>
  <c r="Z4" i="18"/>
  <c r="Z66" i="18" s="1"/>
  <c r="X4" i="18"/>
  <c r="X66" i="18" s="1"/>
  <c r="BA67" i="14"/>
  <c r="AZ67" i="14"/>
  <c r="AX67" i="14"/>
  <c r="AW67" i="14"/>
  <c r="AV67" i="14"/>
  <c r="AU67" i="14"/>
  <c r="AR67" i="14"/>
  <c r="AQ67" i="14"/>
  <c r="AP67" i="14"/>
  <c r="AO67" i="14"/>
  <c r="AN67" i="14"/>
  <c r="AM67" i="14"/>
  <c r="AL67" i="14"/>
  <c r="AK67" i="14"/>
  <c r="AJ67" i="14"/>
  <c r="AI67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T67" i="14"/>
  <c r="R67" i="14"/>
  <c r="Q67" i="14"/>
  <c r="P67" i="14"/>
  <c r="O67" i="14"/>
  <c r="N67" i="14"/>
  <c r="M67" i="14"/>
  <c r="L67" i="14"/>
  <c r="K67" i="14"/>
  <c r="J67" i="14"/>
  <c r="I67" i="14"/>
  <c r="H67" i="14"/>
  <c r="BB66" i="14"/>
  <c r="AT66" i="14"/>
  <c r="AS66" i="14"/>
  <c r="BC66" i="14" s="1"/>
  <c r="BB65" i="14"/>
  <c r="AT65" i="14"/>
  <c r="AS65" i="14"/>
  <c r="BB64" i="14"/>
  <c r="AT64" i="14"/>
  <c r="BC64" i="14" s="1"/>
  <c r="AS64" i="14"/>
  <c r="BB63" i="14"/>
  <c r="AT63" i="14"/>
  <c r="AS63" i="14"/>
  <c r="BC63" i="14" s="1"/>
  <c r="BB62" i="14"/>
  <c r="AT62" i="14"/>
  <c r="AS62" i="14"/>
  <c r="BC62" i="14" s="1"/>
  <c r="BB61" i="14"/>
  <c r="AT61" i="14"/>
  <c r="AS61" i="14"/>
  <c r="BB60" i="14"/>
  <c r="AT60" i="14"/>
  <c r="AS60" i="14"/>
  <c r="BB59" i="14"/>
  <c r="AT59" i="14"/>
  <c r="AS59" i="14"/>
  <c r="BB58" i="14"/>
  <c r="AT58" i="14"/>
  <c r="AS58" i="14"/>
  <c r="BC58" i="14" s="1"/>
  <c r="BB57" i="14"/>
  <c r="AT57" i="14"/>
  <c r="AS57" i="14"/>
  <c r="BB56" i="14"/>
  <c r="AT56" i="14"/>
  <c r="AS56" i="14"/>
  <c r="BC56" i="14" s="1"/>
  <c r="BB55" i="14"/>
  <c r="AT55" i="14"/>
  <c r="AS55" i="14"/>
  <c r="BC55" i="14" s="1"/>
  <c r="BB54" i="14"/>
  <c r="AT54" i="14"/>
  <c r="AS54" i="14"/>
  <c r="BC54" i="14" s="1"/>
  <c r="BB53" i="14"/>
  <c r="AT53" i="14"/>
  <c r="AS53" i="14"/>
  <c r="BB52" i="14"/>
  <c r="AT52" i="14"/>
  <c r="AS52" i="14"/>
  <c r="BB51" i="14"/>
  <c r="AT51" i="14"/>
  <c r="AS51" i="14"/>
  <c r="BC51" i="14" s="1"/>
  <c r="BB50" i="14"/>
  <c r="AT50" i="14"/>
  <c r="AS50" i="14"/>
  <c r="BC50" i="14" s="1"/>
  <c r="BB49" i="14"/>
  <c r="AT49" i="14"/>
  <c r="AS49" i="14"/>
  <c r="BB48" i="14"/>
  <c r="AT48" i="14"/>
  <c r="AS48" i="14"/>
  <c r="BC48" i="14" s="1"/>
  <c r="BB47" i="14"/>
  <c r="AT47" i="14"/>
  <c r="AS47" i="14"/>
  <c r="BB46" i="14"/>
  <c r="AT46" i="14"/>
  <c r="AS46" i="14"/>
  <c r="BC46" i="14" s="1"/>
  <c r="BB45" i="14"/>
  <c r="AT45" i="14"/>
  <c r="AS45" i="14"/>
  <c r="BB44" i="14"/>
  <c r="AT44" i="14"/>
  <c r="AS44" i="14"/>
  <c r="BC44" i="14" s="1"/>
  <c r="BB43" i="14"/>
  <c r="AT43" i="14"/>
  <c r="AS43" i="14"/>
  <c r="BC43" i="14" s="1"/>
  <c r="BB42" i="14"/>
  <c r="AT42" i="14"/>
  <c r="AS42" i="14"/>
  <c r="BC42" i="14" s="1"/>
  <c r="BB41" i="14"/>
  <c r="AT41" i="14"/>
  <c r="AS41" i="14"/>
  <c r="BB40" i="14"/>
  <c r="AT40" i="14"/>
  <c r="AS40" i="14"/>
  <c r="BB39" i="14"/>
  <c r="AT39" i="14"/>
  <c r="AS39" i="14"/>
  <c r="BC39" i="14" s="1"/>
  <c r="BB38" i="14"/>
  <c r="AT38" i="14"/>
  <c r="AS38" i="14"/>
  <c r="BC38" i="14" s="1"/>
  <c r="BB37" i="14"/>
  <c r="AT37" i="14"/>
  <c r="AS37" i="14"/>
  <c r="BC37" i="14" s="1"/>
  <c r="BB36" i="14"/>
  <c r="AT36" i="14"/>
  <c r="AS36" i="14"/>
  <c r="BC36" i="14" s="1"/>
  <c r="BB35" i="14"/>
  <c r="AT35" i="14"/>
  <c r="AS35" i="14"/>
  <c r="BB34" i="14"/>
  <c r="AT34" i="14"/>
  <c r="AS34" i="14"/>
  <c r="BC34" i="14" s="1"/>
  <c r="BB33" i="14"/>
  <c r="AT33" i="14"/>
  <c r="AS33" i="14"/>
  <c r="BC33" i="14" s="1"/>
  <c r="BB32" i="14"/>
  <c r="AT32" i="14"/>
  <c r="AS32" i="14"/>
  <c r="BC32" i="14" s="1"/>
  <c r="BB31" i="14"/>
  <c r="AT31" i="14"/>
  <c r="AS31" i="14"/>
  <c r="BC31" i="14" s="1"/>
  <c r="BB30" i="14"/>
  <c r="AT30" i="14"/>
  <c r="BC30" i="14" s="1"/>
  <c r="AS30" i="14"/>
  <c r="BB29" i="14"/>
  <c r="AT29" i="14"/>
  <c r="AS29" i="14"/>
  <c r="BB28" i="14"/>
  <c r="AT28" i="14"/>
  <c r="AS28" i="14"/>
  <c r="BB27" i="14"/>
  <c r="AT27" i="14"/>
  <c r="AS27" i="14"/>
  <c r="BC27" i="14" s="1"/>
  <c r="BB26" i="14"/>
  <c r="AT26" i="14"/>
  <c r="AS26" i="14"/>
  <c r="BB25" i="14"/>
  <c r="AT25" i="14"/>
  <c r="AS25" i="14"/>
  <c r="BB24" i="14"/>
  <c r="AT24" i="14"/>
  <c r="AS24" i="14"/>
  <c r="BC24" i="14" s="1"/>
  <c r="BB23" i="14"/>
  <c r="AT23" i="14"/>
  <c r="AS23" i="14"/>
  <c r="BB22" i="14"/>
  <c r="AT22" i="14"/>
  <c r="AS22" i="14"/>
  <c r="BB21" i="14"/>
  <c r="AT21" i="14"/>
  <c r="AS21" i="14"/>
  <c r="BB20" i="14"/>
  <c r="AT20" i="14"/>
  <c r="AS20" i="14"/>
  <c r="BC20" i="14" s="1"/>
  <c r="BB19" i="14"/>
  <c r="AT19" i="14"/>
  <c r="AS19" i="14"/>
  <c r="BC19" i="14" s="1"/>
  <c r="BB18" i="14"/>
  <c r="BC18" i="14" s="1"/>
  <c r="AT18" i="14"/>
  <c r="AS18" i="14"/>
  <c r="BB17" i="14"/>
  <c r="AT17" i="14"/>
  <c r="AS17" i="14"/>
  <c r="BC17" i="14" s="1"/>
  <c r="BB16" i="14"/>
  <c r="AT16" i="14"/>
  <c r="AS16" i="14"/>
  <c r="BB15" i="14"/>
  <c r="AT15" i="14"/>
  <c r="AS15" i="14"/>
  <c r="BB14" i="14"/>
  <c r="AT14" i="14"/>
  <c r="AS14" i="14"/>
  <c r="BB13" i="14"/>
  <c r="AT13" i="14"/>
  <c r="AS13" i="14"/>
  <c r="BC13" i="14" s="1"/>
  <c r="BB12" i="14"/>
  <c r="AT12" i="14"/>
  <c r="AS12" i="14"/>
  <c r="BC12" i="14" s="1"/>
  <c r="BB11" i="14"/>
  <c r="AT11" i="14"/>
  <c r="AS11" i="14"/>
  <c r="BB10" i="14"/>
  <c r="AT10" i="14"/>
  <c r="AS10" i="14"/>
  <c r="BB9" i="14"/>
  <c r="AT9" i="14"/>
  <c r="S9" i="14"/>
  <c r="S67" i="14" s="1"/>
  <c r="G9" i="14"/>
  <c r="AS9" i="14" s="1"/>
  <c r="BC9" i="14" s="1"/>
  <c r="BB8" i="14"/>
  <c r="AT8" i="14"/>
  <c r="AS8" i="14"/>
  <c r="BC8" i="14" s="1"/>
  <c r="BB7" i="14"/>
  <c r="AT7" i="14"/>
  <c r="AS7" i="14"/>
  <c r="BB6" i="14"/>
  <c r="AT6" i="14"/>
  <c r="AS6" i="14"/>
  <c r="BB5" i="14"/>
  <c r="AT5" i="14"/>
  <c r="AS5" i="14"/>
  <c r="BC5" i="14" s="1"/>
  <c r="AA4" i="18" l="1"/>
  <c r="AA66" i="18" s="1"/>
  <c r="BC23" i="14"/>
  <c r="BC16" i="14"/>
  <c r="AT67" i="14"/>
  <c r="BC28" i="14"/>
  <c r="G67" i="14"/>
  <c r="BC59" i="14"/>
  <c r="BC6" i="14"/>
  <c r="BC67" i="14" s="1"/>
  <c r="BC21" i="14"/>
  <c r="BC25" i="14"/>
  <c r="BC29" i="14"/>
  <c r="BC52" i="14"/>
  <c r="BC60" i="14"/>
  <c r="BB67" i="14"/>
  <c r="BC41" i="14"/>
  <c r="BC15" i="14"/>
  <c r="BC10" i="14"/>
  <c r="BC14" i="14"/>
  <c r="BC45" i="14"/>
  <c r="BC49" i="14"/>
  <c r="BC53" i="14"/>
  <c r="BC11" i="14"/>
  <c r="BC35" i="14"/>
  <c r="BC47" i="14"/>
  <c r="BC40" i="14"/>
  <c r="BC7" i="14"/>
  <c r="BC22" i="14"/>
  <c r="BC26" i="14"/>
  <c r="BC57" i="14"/>
  <c r="BC61" i="14"/>
  <c r="BC65" i="14"/>
  <c r="AS67" i="14"/>
  <c r="BL171" i="7" l="1"/>
  <c r="BK171" i="7"/>
  <c r="BJ171" i="7"/>
  <c r="BI171" i="7"/>
  <c r="BH171" i="7"/>
  <c r="BG171" i="7"/>
  <c r="BF171" i="7"/>
  <c r="BE171" i="7"/>
  <c r="BD171" i="7"/>
  <c r="BC171" i="7"/>
  <c r="BB171" i="7"/>
  <c r="BA171" i="7"/>
  <c r="AZ171" i="7"/>
  <c r="AY171" i="7"/>
  <c r="AX171" i="7"/>
  <c r="AW171" i="7"/>
  <c r="AV171" i="7"/>
  <c r="AU171" i="7"/>
  <c r="AT171" i="7"/>
  <c r="AS171" i="7"/>
  <c r="AR171" i="7"/>
  <c r="AQ171" i="7"/>
  <c r="AP171" i="7"/>
  <c r="AO171" i="7"/>
  <c r="AN171" i="7"/>
  <c r="AM171" i="7"/>
  <c r="AL171" i="7"/>
  <c r="AK171" i="7"/>
  <c r="AJ171" i="7"/>
  <c r="AI171" i="7"/>
  <c r="AH171" i="7"/>
  <c r="AG171" i="7"/>
  <c r="AF171" i="7"/>
  <c r="AE171" i="7"/>
  <c r="AD171" i="7"/>
  <c r="AC171" i="7"/>
  <c r="AB171" i="7"/>
  <c r="AA171" i="7"/>
  <c r="Z171" i="7"/>
  <c r="Y171" i="7"/>
  <c r="X171" i="7"/>
  <c r="W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M170" i="7"/>
  <c r="BM169" i="7"/>
  <c r="BM168" i="7"/>
  <c r="BM167" i="7"/>
  <c r="BM166" i="7"/>
  <c r="BM165" i="7"/>
  <c r="BM164" i="7"/>
  <c r="BM163" i="7"/>
  <c r="BM162" i="7"/>
  <c r="BM161" i="7"/>
  <c r="BM160" i="7"/>
  <c r="BM159" i="7"/>
  <c r="BM158" i="7"/>
  <c r="BM157" i="7"/>
  <c r="BM156" i="7"/>
  <c r="BM155" i="7"/>
  <c r="BM154" i="7"/>
  <c r="BM153" i="7"/>
  <c r="BM152" i="7"/>
  <c r="BM151" i="7"/>
  <c r="BM150" i="7"/>
  <c r="BM149" i="7"/>
  <c r="BM148" i="7"/>
  <c r="BM147" i="7"/>
  <c r="BM146" i="7"/>
  <c r="BM145" i="7"/>
  <c r="BM144" i="7"/>
  <c r="BM143" i="7"/>
  <c r="BM142" i="7"/>
  <c r="BM141" i="7"/>
  <c r="BM140" i="7"/>
  <c r="BM139" i="7"/>
  <c r="BM138" i="7"/>
  <c r="BM137" i="7"/>
  <c r="BM136" i="7"/>
  <c r="BM135" i="7"/>
  <c r="BM134" i="7"/>
  <c r="BM133" i="7"/>
  <c r="BM132" i="7"/>
  <c r="BM131" i="7"/>
  <c r="BM130" i="7"/>
  <c r="BM129" i="7"/>
  <c r="BM128" i="7"/>
  <c r="BM127" i="7"/>
  <c r="BM126" i="7"/>
  <c r="BM125" i="7"/>
  <c r="BM124" i="7"/>
  <c r="BM123" i="7"/>
  <c r="BM122" i="7"/>
  <c r="BM121" i="7"/>
  <c r="BM120" i="7"/>
  <c r="BM119" i="7"/>
  <c r="BM118" i="7"/>
  <c r="BM117" i="7"/>
  <c r="BM116" i="7"/>
  <c r="BM115" i="7"/>
  <c r="BM114" i="7"/>
  <c r="BM113" i="7"/>
  <c r="BM112" i="7"/>
  <c r="BM111" i="7"/>
  <c r="BM110" i="7"/>
  <c r="BM109" i="7"/>
  <c r="BM108" i="7"/>
  <c r="BM107" i="7"/>
  <c r="BM106" i="7"/>
  <c r="BM105" i="7"/>
  <c r="BM104" i="7"/>
  <c r="BM103" i="7"/>
  <c r="BM102" i="7"/>
  <c r="BM101" i="7"/>
  <c r="BM100" i="7"/>
  <c r="BM99" i="7"/>
  <c r="BM98" i="7"/>
  <c r="BM97" i="7"/>
  <c r="BM96" i="7"/>
  <c r="BM95" i="7"/>
  <c r="BM94" i="7"/>
  <c r="BM93" i="7"/>
  <c r="BM92" i="7"/>
  <c r="BM91" i="7"/>
  <c r="BM90" i="7"/>
  <c r="BM89" i="7"/>
  <c r="BM88" i="7"/>
  <c r="BM87" i="7"/>
  <c r="BM86" i="7"/>
  <c r="BM85" i="7"/>
  <c r="BM84" i="7"/>
  <c r="BM83" i="7"/>
  <c r="BM82" i="7"/>
  <c r="BM81" i="7"/>
  <c r="BM80" i="7"/>
  <c r="BM79" i="7"/>
  <c r="BM78" i="7"/>
  <c r="BM77" i="7"/>
  <c r="BM76" i="7"/>
  <c r="BM75" i="7"/>
  <c r="BM74" i="7"/>
  <c r="BM73" i="7"/>
  <c r="BM72" i="7"/>
  <c r="BM71" i="7"/>
  <c r="BM70" i="7"/>
  <c r="BM69" i="7"/>
  <c r="BM68" i="7"/>
  <c r="BM67" i="7"/>
  <c r="BM66" i="7"/>
  <c r="BM65" i="7"/>
  <c r="BM64" i="7"/>
  <c r="BM63" i="7"/>
  <c r="BM62" i="7"/>
  <c r="BM61" i="7"/>
  <c r="BM60" i="7"/>
  <c r="BM59" i="7"/>
  <c r="BM58" i="7"/>
  <c r="BM57" i="7"/>
  <c r="BM56" i="7"/>
  <c r="BM55" i="7"/>
  <c r="BM54" i="7"/>
  <c r="BM53" i="7"/>
  <c r="BM52" i="7"/>
  <c r="BM51" i="7"/>
  <c r="BM50" i="7"/>
  <c r="BM49" i="7"/>
  <c r="BM48" i="7"/>
  <c r="BM47" i="7"/>
  <c r="BM46" i="7"/>
  <c r="BM45" i="7"/>
  <c r="BM44" i="7"/>
  <c r="BM43" i="7"/>
  <c r="BM42" i="7"/>
  <c r="BM41" i="7"/>
  <c r="BM40" i="7"/>
  <c r="BM39" i="7"/>
  <c r="BM38" i="7"/>
  <c r="BM37" i="7"/>
  <c r="BM36" i="7"/>
  <c r="BM35" i="7"/>
  <c r="BM34" i="7"/>
  <c r="BM33" i="7"/>
  <c r="BM32" i="7"/>
  <c r="BM31" i="7"/>
  <c r="BM30" i="7"/>
  <c r="BM29" i="7"/>
  <c r="BM28" i="7"/>
  <c r="BM27" i="7"/>
  <c r="BM26" i="7"/>
  <c r="BM25" i="7"/>
  <c r="BM24" i="7"/>
  <c r="BM23" i="7"/>
  <c r="BM22" i="7"/>
  <c r="BM21" i="7"/>
  <c r="BM20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171" i="7" l="1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</calcChain>
</file>

<file path=xl/sharedStrings.xml><?xml version="1.0" encoding="utf-8"?>
<sst xmlns="http://schemas.openxmlformats.org/spreadsheetml/2006/main" count="1954" uniqueCount="909">
  <si>
    <t>R. br.</t>
  </si>
  <si>
    <t>Regija</t>
  </si>
  <si>
    <t>Županija</t>
  </si>
  <si>
    <t>ŠIFRA ustanove</t>
  </si>
  <si>
    <t xml:space="preserve"> N  A  Z  I  V
djelatnosti/ustanove</t>
  </si>
  <si>
    <t>Interna medicina</t>
  </si>
  <si>
    <t>Infektologija</t>
  </si>
  <si>
    <t>Onkologija i radioterapija</t>
  </si>
  <si>
    <t>Dermatologija i venerologija</t>
  </si>
  <si>
    <t>Fizikalna medicina i rehabilitacija</t>
  </si>
  <si>
    <t>Neurologija</t>
  </si>
  <si>
    <t>Psihijatrija</t>
  </si>
  <si>
    <t>Pedijatrija</t>
  </si>
  <si>
    <t>Opća kirurgija</t>
  </si>
  <si>
    <t>Dječja kirurgija</t>
  </si>
  <si>
    <t>Neurokirurgija</t>
  </si>
  <si>
    <t>Maksilofacijalna kirurgija</t>
  </si>
  <si>
    <t>Urologija</t>
  </si>
  <si>
    <t>Ortopedija i traumatologija</t>
  </si>
  <si>
    <t>Otorinolaringologija</t>
  </si>
  <si>
    <t>Oftalmologija i optometrija</t>
  </si>
  <si>
    <t>Ginekologija i opstetricija</t>
  </si>
  <si>
    <t xml:space="preserve">Ukupno </t>
  </si>
  <si>
    <t>Dugotrajno liječenje</t>
  </si>
  <si>
    <t>Palijativna skrb</t>
  </si>
  <si>
    <t>Fizikalna medicina i rehabilitacija u specijalnim bolnicama i lječilištima</t>
  </si>
  <si>
    <t>Kronične duševne bolesti</t>
  </si>
  <si>
    <t>Kronične dječje bolesti</t>
  </si>
  <si>
    <t>Kronične plućne bolesti</t>
  </si>
  <si>
    <t>Ukupno kronični</t>
  </si>
  <si>
    <t>Sveukupno</t>
  </si>
  <si>
    <t>akutne</t>
  </si>
  <si>
    <t>produženo liječenje</t>
  </si>
  <si>
    <t>Split</t>
  </si>
  <si>
    <t>Splitsko-dalmatinska</t>
  </si>
  <si>
    <t>029602963</t>
  </si>
  <si>
    <t>KLINIČKI BOLNIČKI CENTAR SPLIT</t>
  </si>
  <si>
    <t>Zagreb</t>
  </si>
  <si>
    <t>Grad Zagreb i Zagrebačka</t>
  </si>
  <si>
    <t>006200621</t>
  </si>
  <si>
    <t>KLINIČKI BOLNIČKI CENTAR ZAGREB</t>
  </si>
  <si>
    <t>Osijek</t>
  </si>
  <si>
    <t>Osječko-baranjska</t>
  </si>
  <si>
    <t>023902396</t>
  </si>
  <si>
    <t>KLINIČKI BOLNIČKI CENTAR OSIJEK</t>
  </si>
  <si>
    <t>Rijeka</t>
  </si>
  <si>
    <t>Primorsko-goranska</t>
  </si>
  <si>
    <t>026102617</t>
  </si>
  <si>
    <t>KLINIČKI BOLNIČKI CENTAR "RIJEKA"</t>
  </si>
  <si>
    <t>004400445</t>
  </si>
  <si>
    <t>KLINIČKI BOLNIČKI CENTAR "SESTRE MILOSRDNICE"</t>
  </si>
  <si>
    <t>047804785</t>
  </si>
  <si>
    <t>KLINIČKA BOLNICA "DUBRAVA"</t>
  </si>
  <si>
    <t>005200520</t>
  </si>
  <si>
    <t>KLINIČKA BOLNICA MERKUR</t>
  </si>
  <si>
    <t>311031102</t>
  </si>
  <si>
    <t>KLINIKA ZA DJEČJE BOLESTI ZAGREB</t>
  </si>
  <si>
    <t>050605062</t>
  </si>
  <si>
    <t>KLINIKA ZA ORTOPEDIJU LOVRAN</t>
  </si>
  <si>
    <t>007100710</t>
  </si>
  <si>
    <t>KLINIKA ZA INFEKTIVNE BOLESTI "DR. FRAN MIHALJEVIĆ"</t>
  </si>
  <si>
    <t>Ličko-senjska</t>
  </si>
  <si>
    <t>265626560</t>
  </si>
  <si>
    <t>OPĆA BOLNICA GOSPIĆ</t>
  </si>
  <si>
    <t>Šibensko-kninska</t>
  </si>
  <si>
    <t>352635266</t>
  </si>
  <si>
    <t>OPĆA BOLNICA ˝HRVATSKI PONOS˝ KNIN</t>
  </si>
  <si>
    <t>Požeško-slavonska</t>
  </si>
  <si>
    <t>OPĆA ŽUPANIJSKA BOLNICA PAKRAC I BOLNICA HRVATSKIH VETERANA</t>
  </si>
  <si>
    <t>Vukovarsko-srijemska</t>
  </si>
  <si>
    <t>309430941</t>
  </si>
  <si>
    <t>OPĆA BOLNICA VUKOVAR</t>
  </si>
  <si>
    <t>Bjelovarsko-bilogorska</t>
  </si>
  <si>
    <t>046604669</t>
  </si>
  <si>
    <t>OPĆA BOLNICA BJELOVAR</t>
  </si>
  <si>
    <t>Međimurska</t>
  </si>
  <si>
    <t>046104615</t>
  </si>
  <si>
    <t>ŽUPANIJSKA BOLNICA ČAKOVEC</t>
  </si>
  <si>
    <t>Dubrovačko-neretvanska</t>
  </si>
  <si>
    <t>047204729</t>
  </si>
  <si>
    <t>OPĆA BOLNICA DUBROVNIK</t>
  </si>
  <si>
    <t>Karlovačka</t>
  </si>
  <si>
    <t>050805088</t>
  </si>
  <si>
    <t>OPĆA BOLNICA KARLOVAC</t>
  </si>
  <si>
    <t>Koprivničko-križevačka</t>
  </si>
  <si>
    <t>046904697</t>
  </si>
  <si>
    <t>OPĆA BOLNICA "DR. TOMISLAV BARDEK"  KOPRIVNICA</t>
  </si>
  <si>
    <t>045604568</t>
  </si>
  <si>
    <t>OPĆA ŽUPANIJSKA BOLNICA NAŠICE</t>
  </si>
  <si>
    <t>Brodsko-posavska</t>
  </si>
  <si>
    <t>OPĆA BOLNICA NOVA GRADIŠKA</t>
  </si>
  <si>
    <t>266626661</t>
  </si>
  <si>
    <t>OPĆA BOLNICA OGULIN</t>
  </si>
  <si>
    <t>044904495</t>
  </si>
  <si>
    <t xml:space="preserve">OPĆA ŽUPANIJSKA BOLNICA POŽEGA </t>
  </si>
  <si>
    <t>Istarska</t>
  </si>
  <si>
    <t>049904990</t>
  </si>
  <si>
    <t>OPĆA BOLNICA PULA</t>
  </si>
  <si>
    <t>Sisačko-moslavačka</t>
  </si>
  <si>
    <t>045404542</t>
  </si>
  <si>
    <t>OPĆA BOLNICA "DR. IVO PEDIŠIĆ" SISAK</t>
  </si>
  <si>
    <t>046204628</t>
  </si>
  <si>
    <t>OPĆA BOLNICA "DR. J. BENČEVIĆ"  SLAVONSKI BROD</t>
  </si>
  <si>
    <t>051105110</t>
  </si>
  <si>
    <t>OPĆA BOLNICA ŠIBENSKO-KNINSKE ŽUPANIJE</t>
  </si>
  <si>
    <t>Varaždinska</t>
  </si>
  <si>
    <t>047404744</t>
  </si>
  <si>
    <t>OPĆA BOLNICA VARAŽDIN (uključene N. Marof i Klenovnik)</t>
  </si>
  <si>
    <t>050105019</t>
  </si>
  <si>
    <t>OPĆA BOLNICA VINKOVCI</t>
  </si>
  <si>
    <t>Virovitičko-podravska</t>
  </si>
  <si>
    <t>047604760</t>
  </si>
  <si>
    <t>OPĆA BOLNICA VIROVITICA</t>
  </si>
  <si>
    <t>Krapinsko-zagorska</t>
  </si>
  <si>
    <t>045804583</t>
  </si>
  <si>
    <t>OPĆA BOLNICA ZABOK</t>
  </si>
  <si>
    <t>Zadarska</t>
  </si>
  <si>
    <t>049704974</t>
  </si>
  <si>
    <t>OPĆA BOLNICA ZADAR</t>
  </si>
  <si>
    <t>004200420</t>
  </si>
  <si>
    <t>KLINIČKA BOLNICA "SVETI DUH"</t>
  </si>
  <si>
    <t>049404946</t>
  </si>
  <si>
    <t>SPECIJALNA BOLNICA ZA MEDICINSKU REHABILITACIJU "DARUVARSKE TOPLICE"</t>
  </si>
  <si>
    <t>033203326</t>
  </si>
  <si>
    <t>SPECIJALNA BOLNICA ZA MEDICINSKU REHABILITACIJU "KRAPINSKE TOPLICE"</t>
  </si>
  <si>
    <t>049504959</t>
  </si>
  <si>
    <t>SPECIJALNA BOLNICA ZA MEDICINSKU  REHABILITACIJU "VARAŽDINSKE TOPLICE"</t>
  </si>
  <si>
    <t>378737872</t>
  </si>
  <si>
    <t>LJEČILIŠTE VELI LOŠINJ</t>
  </si>
  <si>
    <t>027602761</t>
  </si>
  <si>
    <t xml:space="preserve">BOLNICA ZA ORTOPEDSKU KIRURGIJU I REHABILITACIJU PRIM.DR. MARTIN HORVAT-ROVINJ  </t>
  </si>
  <si>
    <t>049004905</t>
  </si>
  <si>
    <t xml:space="preserve">"THALASSOTHERAPIA" CRIKVENICA- SPECIJALNA BOLNICA ZA MEDICINSKU REHABILITACIJU </t>
  </si>
  <si>
    <t>049304933</t>
  </si>
  <si>
    <t xml:space="preserve"> "BIOKOVKA" SPECIJALNA BOLNICA ZA MEDICINSKU REHABILITACIJU-MAKARSKA </t>
  </si>
  <si>
    <t>049604961</t>
  </si>
  <si>
    <t>"KALOS" SPECIJALNA BOLNICA ZA MEDICINSKU REHABILITACIJU-VELA LUKA</t>
  </si>
  <si>
    <t>048904899</t>
  </si>
  <si>
    <t>THALASSOTHERAPIJA OPATIJA-SPECIJALNA BOLNICA ZA MEDICINSKU REHABILITACIJU BOLESTI SRCA, PLUĆA I REUMATIZMA</t>
  </si>
  <si>
    <t>050505050</t>
  </si>
  <si>
    <t>SPECIJALNA BOLNICA ZA MEDICINSKU REHABILITACIJU STUBIČKE TOPLICE</t>
  </si>
  <si>
    <t>285628569</t>
  </si>
  <si>
    <t>LJEČILIŠTE TOPUSKO</t>
  </si>
  <si>
    <t>013901397</t>
  </si>
  <si>
    <t>SPECIJALNA BOLNICA ZA ORTOPEDIJU BIOGRAD n/m</t>
  </si>
  <si>
    <t>024602469</t>
  </si>
  <si>
    <t>SPECIJALNA BOLNICA ZA MEDICINSKU REHABILITACIJU LIPIK</t>
  </si>
  <si>
    <t>035703571</t>
  </si>
  <si>
    <t>SPECIJALNA BOLNICA ZA MEDICINSKU REHABILITACIJU  "NAFTALAN" IVANIĆ GRAD</t>
  </si>
  <si>
    <t>011201126</t>
  </si>
  <si>
    <t>KLINIKA ZA PSIHIJATRIJU VRAPČE</t>
  </si>
  <si>
    <t>025902598</t>
  </si>
  <si>
    <t>PSIHIJATRIJSKA BOLNICA RAB</t>
  </si>
  <si>
    <t>033803382</t>
  </si>
  <si>
    <t>PSIHIJATRIJSKA BOLNICA UGLJAN</t>
  </si>
  <si>
    <t>011101113</t>
  </si>
  <si>
    <t>PSIHIJATRIJSKA BOLNICA "SVETI IVAN"</t>
  </si>
  <si>
    <t>021102112</t>
  </si>
  <si>
    <t>NEUROPSIHIJATRIJSKA BOLNICA DR. I. BARBOT POPOVAČA</t>
  </si>
  <si>
    <t>013301330</t>
  </si>
  <si>
    <t>BOLNICA ZA KRONIČNE BOLESTI DJEČJE DOBI</t>
  </si>
  <si>
    <t>048804886</t>
  </si>
  <si>
    <t>SPECIJALNA BOLNICA ZA ZAŠTITU DJECE S NEURORAZVOJNIM I MOTORIČKIM SMETNJAMA</t>
  </si>
  <si>
    <t>265826586</t>
  </si>
  <si>
    <t>BOLNICA ZA PRODUŽENO LIJEČENJE DUGA RESA</t>
  </si>
  <si>
    <t>047904798</t>
  </si>
  <si>
    <t>SPECIJALNA BOLNICA ZA PLUĆNE BOLESTI</t>
  </si>
  <si>
    <t>048004804</t>
  </si>
  <si>
    <t>DJEČJA BOLNICA SREBRNJAK</t>
  </si>
  <si>
    <t>049104918</t>
  </si>
  <si>
    <t>PSIHIJATRIJSKA BOLNICA ZA DJECU I MLADEŽ</t>
  </si>
  <si>
    <t>308630866</t>
  </si>
  <si>
    <t>"MAGDALENA" KLINIKA ZA KARDIOVASKULARNE BOLESTI MEDICINSKOG FAKULTETA SVEUČILIŠTA J.J. STROSSMAYERA U OSIJEKU* kardiovaskularna kirurgija i kardiologija!</t>
  </si>
  <si>
    <t>304130419</t>
  </si>
  <si>
    <t>PSIHIJATRIJSKA BOLNICA LOPAČA</t>
  </si>
  <si>
    <t>285128515</t>
  </si>
  <si>
    <t>LJEČILIŠTE "BIZOVAČKE TOPLICE"</t>
  </si>
  <si>
    <t>364636467</t>
  </si>
  <si>
    <t>PSIHIJATRIJSKA BOLNICA "SVETI RAFAEL"</t>
  </si>
  <si>
    <t>SVEUKUPNO</t>
  </si>
  <si>
    <t>Anesteziologija, reanimatologija i intenzivna medicina</t>
  </si>
  <si>
    <t>Ukupno akutne djelatnosti</t>
  </si>
  <si>
    <t>OPĆA ŽUPANIJSKA BOLNICA POŽEGA</t>
  </si>
  <si>
    <t>"THALASSOTHERAPIJA" OPATIJA-SPECIJALNA BOLNICA ZA MEDICINSKU REHABILITACIJU BOLESTI SRCA, PLUĆA I REUMATIZMA</t>
  </si>
  <si>
    <t xml:space="preserve">"MAGDALENA" KLINIKA ZA KARDIOVASKULARNE BOLESTI MEDICINSKOG FAKULTETA SVEUČILIŠTA J.J. STROSSMAYERA U OSIJEKU* </t>
  </si>
  <si>
    <t>Kategorija</t>
  </si>
  <si>
    <t>1K</t>
  </si>
  <si>
    <t>FIZ</t>
  </si>
  <si>
    <t>PSI</t>
  </si>
  <si>
    <t>KRON</t>
  </si>
  <si>
    <t>Tablica 4: Popis provoditelja hemodijalize</t>
  </si>
  <si>
    <t>Rb</t>
  </si>
  <si>
    <t>Šifra</t>
  </si>
  <si>
    <t>Naziv</t>
  </si>
  <si>
    <t xml:space="preserve">Splitska regija </t>
  </si>
  <si>
    <t>Zagrebačka regija</t>
  </si>
  <si>
    <t>Grad Zagreb</t>
  </si>
  <si>
    <t>Osječka regija</t>
  </si>
  <si>
    <t>Riječka regija</t>
  </si>
  <si>
    <t>OPĆA ŽUPANIJSKA BOLNICA PAKRAC</t>
  </si>
  <si>
    <t>OPĆA BOLNICA VARAŽDIN</t>
  </si>
  <si>
    <t>lokacija  NOVI MAROF</t>
  </si>
  <si>
    <t>Tablica 3: Popis provoditelja bolničke specijalističko - konzilijarne zdravstvene zaštite</t>
  </si>
  <si>
    <t>Šifra djelatnosti</t>
  </si>
  <si>
    <t xml:space="preserve"> N  A  Z  I  V
djelatnosti/ ustanove</t>
  </si>
  <si>
    <t>BJELOVARSKO-BILOGORSKA ŽUPANIJA</t>
  </si>
  <si>
    <t>BRODSKO-POSAVSKA ŽUPANIJA</t>
  </si>
  <si>
    <t>DUBROVAČKO-NERETVANSKA ŽUPANIJA</t>
  </si>
  <si>
    <t>GRAD ZAGREB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</si>
  <si>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</si>
  <si>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</si>
  <si>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</si>
  <si>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</si>
  <si>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</si>
  <si>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</si>
  <si>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</si>
  <si>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</si>
  <si>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</si>
  <si>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</si>
  <si>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</si>
  <si>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</si>
  <si>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</si>
  <si>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</si>
  <si>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</si>
  <si>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</si>
  <si>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</si>
  <si>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RH</t>
  </si>
  <si>
    <t>UKUPNO</t>
  </si>
  <si>
    <t>O.B.BJELOVAR</t>
  </si>
  <si>
    <t>S.B.DARUVARSKE TOPLICE</t>
  </si>
  <si>
    <t>O.B.SL.BROD</t>
  </si>
  <si>
    <t>O.B.NOVA GRADIŠKA</t>
  </si>
  <si>
    <t>S.B.SVETI RAFAEL STRMAC</t>
  </si>
  <si>
    <t>O.B.DUBROVNIK</t>
  </si>
  <si>
    <t>S.B.KALOS</t>
  </si>
  <si>
    <t>K.B.C.ZAGREB</t>
  </si>
  <si>
    <t>K.B.C.SESTRE MILOSRDNICE</t>
  </si>
  <si>
    <t>K.B.MERKUR</t>
  </si>
  <si>
    <t>K.B.SVETI DUH</t>
  </si>
  <si>
    <t>K.B.DUBRAVA</t>
  </si>
  <si>
    <t>KL.ZA INFEKTIVNE BOLESTI</t>
  </si>
  <si>
    <t>P.B.SVETI IVAN</t>
  </si>
  <si>
    <t>K.ZA PSIHIJATRIJU VRAPČE</t>
  </si>
  <si>
    <t>S.B.ZA PLUĆ.BOL.ROCKEFELLEROVA</t>
  </si>
  <si>
    <t>D.B.SREBRNJAK</t>
  </si>
  <si>
    <t>S.B.GOLJAK</t>
  </si>
  <si>
    <t>P.B.ZA DJECU I MLADEŽ</t>
  </si>
  <si>
    <t>O.B.PULA</t>
  </si>
  <si>
    <t>S.B.ROVINJ</t>
  </si>
  <si>
    <t>O.B.KARLOVAC</t>
  </si>
  <si>
    <t>S.B.DUGA RESA</t>
  </si>
  <si>
    <t>O.B.OGULIN BOL.BRANITELJA DOM.RATA OGULIN</t>
  </si>
  <si>
    <t>O.B.KOPRIVNICA</t>
  </si>
  <si>
    <t>O.B.ZABOK I BOL.HRVATSKIH VETERANA</t>
  </si>
  <si>
    <t>MAGDALENA-KLINIKA</t>
  </si>
  <si>
    <t>S.B.STUBIČKE TOPLICE</t>
  </si>
  <si>
    <t>S.B.KRAPINSKE TOPLICE</t>
  </si>
  <si>
    <t>O.B.GOSPIĆ</t>
  </si>
  <si>
    <t>K.B.C.OSIJEK</t>
  </si>
  <si>
    <t>O.Ž.B.NAŠICE</t>
  </si>
  <si>
    <t>LJEČILIŠTE BIZOVAČKE TOPLICE</t>
  </si>
  <si>
    <t>O.B.POŽEGA</t>
  </si>
  <si>
    <t>O.B.PAKRAC</t>
  </si>
  <si>
    <t>S.B.LIPIK</t>
  </si>
  <si>
    <t>K.B.C.RIJEKA</t>
  </si>
  <si>
    <t>P.B.RAB</t>
  </si>
  <si>
    <t>S.B.THALASSOTHERAPIA OPATIJA</t>
  </si>
  <si>
    <t>S.B.THALASSOTHERAPIA CRIKVENICA</t>
  </si>
  <si>
    <t>KL.ZA ORTOPEDIJU LOVRAN</t>
  </si>
  <si>
    <t>P.B.LOPAČA</t>
  </si>
  <si>
    <t>O.B.SISAK</t>
  </si>
  <si>
    <t>P.B.POPOVAČA</t>
  </si>
  <si>
    <t>K.B.C.SPLIT</t>
  </si>
  <si>
    <t>S.B.BIOKOVKA</t>
  </si>
  <si>
    <t>O.B.ŠIBENIK</t>
  </si>
  <si>
    <t>O.B.KNIN OPĆA I VETAR.BOL.HRVATSKI PONOS</t>
  </si>
  <si>
    <t>O.B.VARAŽDIN</t>
  </si>
  <si>
    <t>S.B.VARAŽDINSKE TOPLICE</t>
  </si>
  <si>
    <t>O.B.VIROVITICA</t>
  </si>
  <si>
    <t>O.B.VINKOVCI</t>
  </si>
  <si>
    <t>O.B.VUKOVAR I BOLN. HRV. VETERANA</t>
  </si>
  <si>
    <t>P.B.UGLJAN</t>
  </si>
  <si>
    <t>O.B.ZADAR</t>
  </si>
  <si>
    <t>S.B.BIOGRAD</t>
  </si>
  <si>
    <t>S.B.NAFTALAN</t>
  </si>
  <si>
    <t>2020.</t>
  </si>
  <si>
    <t>Infektologija*</t>
  </si>
  <si>
    <t>Radioterapija i onkologija*</t>
  </si>
  <si>
    <t>Pedijatrija*</t>
  </si>
  <si>
    <t>Dječja kirurgija*/**</t>
  </si>
  <si>
    <t>Neurokirurgija*</t>
  </si>
  <si>
    <t>Maksilofacijalna kirurgija*/**</t>
  </si>
  <si>
    <t>Ortopedija</t>
  </si>
  <si>
    <t>ORL</t>
  </si>
  <si>
    <t>Oftalmologija</t>
  </si>
  <si>
    <t>Ginekologija*</t>
  </si>
  <si>
    <t>Anesteziologija*</t>
  </si>
  <si>
    <t>Stomatološka protetika</t>
  </si>
  <si>
    <t>Ortodoncija</t>
  </si>
  <si>
    <t>Dentalna patologija**</t>
  </si>
  <si>
    <t>Oralna patologija/medicina**</t>
  </si>
  <si>
    <t>Parodontologija**</t>
  </si>
  <si>
    <t>Oralna kirurgija</t>
  </si>
  <si>
    <t>Dječja stomatologija</t>
  </si>
  <si>
    <t>Radiologija pregledavane subdjelatnosti</t>
  </si>
  <si>
    <t>Nuklearna medicina (radioizotopna dijagnostika)*/**</t>
  </si>
  <si>
    <t>Transfuzijska medicina*</t>
  </si>
  <si>
    <t>Klinička citologija</t>
  </si>
  <si>
    <t>Medicinska mikrobiologija s parazitologijom</t>
  </si>
  <si>
    <t>Medicinska biokemija</t>
  </si>
  <si>
    <t>Patohistološka dijagnostika*</t>
  </si>
  <si>
    <t>Ukupno</t>
  </si>
  <si>
    <t>* Ugovara se samo pri bolničkim zdravstvenim ustanovama i državnim zavodima</t>
  </si>
  <si>
    <t>** Ugovara se na regionalnoj razini (Regionalni centri: Osijek, Rijeka, Split i Zagreb)</t>
  </si>
  <si>
    <t>*** Ugovara se na nacionalnoj razini</t>
  </si>
  <si>
    <t>Broj ordinacija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</si>
  <si>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</si>
  <si>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</si>
  <si>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</si>
  <si>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</si>
  <si>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</si>
  <si>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</si>
  <si>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</si>
  <si>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</si>
  <si>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</si>
  <si>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</si>
  <si>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</si>
  <si>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</si>
  <si>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</si>
  <si>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</si>
  <si>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</si>
  <si>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</si>
  <si>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</si>
  <si>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</si>
  <si>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</si>
  <si>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</si>
  <si>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</si>
  <si>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</si>
  <si>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341734179</t>
  </si>
  <si>
    <t>Djelatnost šifra</t>
  </si>
  <si>
    <t>Djelatnost naziv</t>
  </si>
  <si>
    <t>OPĆA BOLNICA ZABOK I BOLNICA HRVATSKIH VETERANA</t>
  </si>
  <si>
    <t>"THALASSOTHERAPIA" OPATIJA-SPECIJALNA BOLNICA ZA MEDICINSKU REHABILITACIJU BOLESTI SRCA, PLUĆA I REUMATIZMA</t>
  </si>
  <si>
    <t>"MAGDALENA" KLINIKA ZA KARDIOVASKULARNE BOLESTI MEDICINSKOG FAKULTETA SVEUČILIŠTA J.J. STROSSMAYERA U OSIJEKU</t>
  </si>
  <si>
    <t>2000001</t>
  </si>
  <si>
    <t>2000001 Hitna medicina (OHBP)</t>
  </si>
  <si>
    <t>2010000</t>
  </si>
  <si>
    <t>2010000 Interna medicina</t>
  </si>
  <si>
    <t>2010001</t>
  </si>
  <si>
    <t>2010001 Interna medicina - hitna ambulanta (0-24 h)</t>
  </si>
  <si>
    <t>2010010</t>
  </si>
  <si>
    <t>2010010 Internistička dijagnostika</t>
  </si>
  <si>
    <t>2010020</t>
  </si>
  <si>
    <t>2010020 Internistički ultrazvuk</t>
  </si>
  <si>
    <t>2010100</t>
  </si>
  <si>
    <t>2010100 Kardiologija</t>
  </si>
  <si>
    <t>2010120</t>
  </si>
  <si>
    <t>2010120 Kardiovaskularna dijagnostika - ultrazvuk srca</t>
  </si>
  <si>
    <t>2010130</t>
  </si>
  <si>
    <t>2010130 Kardiološka dijagnostika</t>
  </si>
  <si>
    <t>2010140</t>
  </si>
  <si>
    <t>2010140 Kardiovaskularna dijagnostika-ergometrija</t>
  </si>
  <si>
    <t>2010150</t>
  </si>
  <si>
    <t>2010150 Kardiovaskularna dijagnostika-holter</t>
  </si>
  <si>
    <t>2010160</t>
  </si>
  <si>
    <t>2010160 Kardiovaskularna dijagnostika-EKG</t>
  </si>
  <si>
    <t>2010200</t>
  </si>
  <si>
    <t>2010200 Pulmologija</t>
  </si>
  <si>
    <t>2010201</t>
  </si>
  <si>
    <t>2010201 Pulmologija - hitna ambulanta (0-24 h)</t>
  </si>
  <si>
    <t>2010210</t>
  </si>
  <si>
    <t>2010210 Pulmološka dijagnostika</t>
  </si>
  <si>
    <t>2010230</t>
  </si>
  <si>
    <t>2010230 Bronhoskopija i traheoskopija</t>
  </si>
  <si>
    <t>2010300</t>
  </si>
  <si>
    <t>2010300 Gastroenterologija</t>
  </si>
  <si>
    <t>2010330</t>
  </si>
  <si>
    <t>2010330 Endoskopija probavnog trakta</t>
  </si>
  <si>
    <t>2010400</t>
  </si>
  <si>
    <t>2010400 Nefrologija</t>
  </si>
  <si>
    <t>2010500</t>
  </si>
  <si>
    <t>2010500 Hematologija</t>
  </si>
  <si>
    <t>2010600</t>
  </si>
  <si>
    <t>2010600 Reumatologija</t>
  </si>
  <si>
    <t>2010610</t>
  </si>
  <si>
    <t>2010610 Reumatološka dijagnostika</t>
  </si>
  <si>
    <t>2010700</t>
  </si>
  <si>
    <t>2010700 Alergologija i klinička imunologija</t>
  </si>
  <si>
    <t>2010710</t>
  </si>
  <si>
    <t>2010710 Imunološko-alergološka dijagnostika</t>
  </si>
  <si>
    <t>2010800</t>
  </si>
  <si>
    <t>2010800 Endokrinologija, dijabetologija i bolesti metabolizma</t>
  </si>
  <si>
    <t>2010810</t>
  </si>
  <si>
    <t>2010810 Dijabetologija</t>
  </si>
  <si>
    <t>2010900</t>
  </si>
  <si>
    <t>2010900 Internistička onkologija</t>
  </si>
  <si>
    <t>2020000</t>
  </si>
  <si>
    <t>2020000 Infektologija</t>
  </si>
  <si>
    <t>2020001</t>
  </si>
  <si>
    <t>2020001 Infektologija - hitna ambulanta (0-24 h)</t>
  </si>
  <si>
    <t>2030000</t>
  </si>
  <si>
    <t>2030000 Onkologija i radioterapija</t>
  </si>
  <si>
    <t>2030010</t>
  </si>
  <si>
    <t>2030010 Radioterapija (terapija zračenjem)</t>
  </si>
  <si>
    <t>2030020</t>
  </si>
  <si>
    <t>2030020 Kemoterapija</t>
  </si>
  <si>
    <t>2040000</t>
  </si>
  <si>
    <t>2040000 Dermatologija i venerologija</t>
  </si>
  <si>
    <t>2040010</t>
  </si>
  <si>
    <t>2040010 Dermatološka dijagnostika</t>
  </si>
  <si>
    <t>2040100</t>
  </si>
  <si>
    <t>2040100 Pedijatrijska dermatologija</t>
  </si>
  <si>
    <t>2040200</t>
  </si>
  <si>
    <t>2040200 Dermatološka onkologija</t>
  </si>
  <si>
    <t>2050000</t>
  </si>
  <si>
    <t>2050000 Fizikalna medicina i rehabilitacija</t>
  </si>
  <si>
    <t>2050040</t>
  </si>
  <si>
    <t>2050040 Fizijatrijska dijagnostika</t>
  </si>
  <si>
    <t>2050050</t>
  </si>
  <si>
    <t>2050050 Fizijatrijska dijagnostika - EMG, EMNG</t>
  </si>
  <si>
    <t>2050100</t>
  </si>
  <si>
    <t>2050100 Reumatologija</t>
  </si>
  <si>
    <t>2050200</t>
  </si>
  <si>
    <t>2050200 Fizikalna terapija u kući bolesnika</t>
  </si>
  <si>
    <t>2060000</t>
  </si>
  <si>
    <t>2060000 Neurologija</t>
  </si>
  <si>
    <t>2060001</t>
  </si>
  <si>
    <t>2060001 Neurologija - hitna ambulanta (0-24 h)</t>
  </si>
  <si>
    <t>2060010</t>
  </si>
  <si>
    <t>2060010 Neurološka dijagnostika</t>
  </si>
  <si>
    <t>2060020</t>
  </si>
  <si>
    <t>2060020 Ultrazvuk-doppler karotida</t>
  </si>
  <si>
    <t>2060030</t>
  </si>
  <si>
    <t>2060030 Ultrazvuk-TCD</t>
  </si>
  <si>
    <t>2060040</t>
  </si>
  <si>
    <t>2060040 Elektrofiziologija-EMG,EMNG</t>
  </si>
  <si>
    <t>2060050</t>
  </si>
  <si>
    <t>2060050 Elektrofiziologija-EEG</t>
  </si>
  <si>
    <t>2070000</t>
  </si>
  <si>
    <t>2070000 Psihijatrija</t>
  </si>
  <si>
    <t>2070001</t>
  </si>
  <si>
    <t>2070001 Psihijatrija - hitna ambulanta (0-24 h)</t>
  </si>
  <si>
    <t>2070010</t>
  </si>
  <si>
    <t>2070010 Psihijatrijska dijagnostika (psihodijagnostika)</t>
  </si>
  <si>
    <t>2070100</t>
  </si>
  <si>
    <t>2070100 Psihoterapija</t>
  </si>
  <si>
    <t>2070200</t>
  </si>
  <si>
    <t>2070200 Forenzička psihijatrija</t>
  </si>
  <si>
    <t>2070300</t>
  </si>
  <si>
    <t>2070300 Socijalna psihijatrija</t>
  </si>
  <si>
    <t>2070400</t>
  </si>
  <si>
    <t>2070400 Dječja i adolescentna psihijatrija</t>
  </si>
  <si>
    <t>2070500</t>
  </si>
  <si>
    <t>2070500 Alkoholizam i druge ovisnosti</t>
  </si>
  <si>
    <t>2070600</t>
  </si>
  <si>
    <t>2070600 Biologijska psihijatrija</t>
  </si>
  <si>
    <t>2070700</t>
  </si>
  <si>
    <t>2070700 Psihoonkološka ambulanta</t>
  </si>
  <si>
    <t>2090000</t>
  </si>
  <si>
    <t>2090000 Pedijatrija</t>
  </si>
  <si>
    <t>2090001</t>
  </si>
  <si>
    <t>2090001 Pedijatrija - hitna ambulanta (0-24 h)</t>
  </si>
  <si>
    <t>2090010</t>
  </si>
  <si>
    <t>2090010 Pedijatrijska dijagnostika</t>
  </si>
  <si>
    <t>2090020</t>
  </si>
  <si>
    <t>2090020 Pedijatrijski ultrazvuk</t>
  </si>
  <si>
    <t>2090030</t>
  </si>
  <si>
    <t>2090030 Pedijatrijska endoskopija</t>
  </si>
  <si>
    <t>2090100</t>
  </si>
  <si>
    <t>2090100 Pedijatrijska kardiologija</t>
  </si>
  <si>
    <t>2090200</t>
  </si>
  <si>
    <t>2090200 Pedijatrijska neurologija</t>
  </si>
  <si>
    <t>2090300</t>
  </si>
  <si>
    <t>2090300 Pedijatrijska nefrologija</t>
  </si>
  <si>
    <t>2090400</t>
  </si>
  <si>
    <t>2090400 Pedijatrijska gastroenterologija</t>
  </si>
  <si>
    <t>2090500</t>
  </si>
  <si>
    <t>2090500 Pedijatrijska pulmologija</t>
  </si>
  <si>
    <t>2090600</t>
  </si>
  <si>
    <t>2090600 Pedijatrijska endokrinologija, dijabetes i bolesti metabolizma</t>
  </si>
  <si>
    <t>2090700</t>
  </si>
  <si>
    <t>2090700 Pedijatrijska hematologija i onkologija</t>
  </si>
  <si>
    <t>2090800</t>
  </si>
  <si>
    <t>2090800 Pedijatrijska neonatologija</t>
  </si>
  <si>
    <t>2090900</t>
  </si>
  <si>
    <t>2090900 Medicinska genetika</t>
  </si>
  <si>
    <t>2091000</t>
  </si>
  <si>
    <t>2091000 Pedijatrijska alergologija i klinička imunologija</t>
  </si>
  <si>
    <t>2091100</t>
  </si>
  <si>
    <t>2091100 Pedijatrijska klinička farmakologija i toksikologija</t>
  </si>
  <si>
    <t>2091200</t>
  </si>
  <si>
    <t>2091200 Pedijatrijska reumatologija</t>
  </si>
  <si>
    <t>2100000</t>
  </si>
  <si>
    <t>2100000 Opća kirurgija</t>
  </si>
  <si>
    <t>2100001</t>
  </si>
  <si>
    <t>2100001 Opća kirurgija - hitna ambulanta (0-24 h)</t>
  </si>
  <si>
    <t>2100030</t>
  </si>
  <si>
    <t>2100030 Kirurška dijagnostika</t>
  </si>
  <si>
    <t>2100040</t>
  </si>
  <si>
    <t>2100040 Endoskopija probavnog trakta</t>
  </si>
  <si>
    <t>2100100</t>
  </si>
  <si>
    <t>2100100 Traumatologija - kirurška</t>
  </si>
  <si>
    <t>2100200</t>
  </si>
  <si>
    <t>2100200 Torakalna kirurgija</t>
  </si>
  <si>
    <t>2100300</t>
  </si>
  <si>
    <t>2100300 Digestivna (abdominalna) kirurgija</t>
  </si>
  <si>
    <t>2100400</t>
  </si>
  <si>
    <t>2100400 Kardijalna kirurgija</t>
  </si>
  <si>
    <t>2100500</t>
  </si>
  <si>
    <t>2100500 Plastična kirurgija</t>
  </si>
  <si>
    <t>2100600</t>
  </si>
  <si>
    <t>2100600 Vaskularna kirurgija</t>
  </si>
  <si>
    <t>2100700</t>
  </si>
  <si>
    <t>2100700 Kirurška onkologija</t>
  </si>
  <si>
    <t>2110000</t>
  </si>
  <si>
    <t>2110000 Dječja kirurgija</t>
  </si>
  <si>
    <t>2110001</t>
  </si>
  <si>
    <t>2110001 Dječja kirurgija - hitna ambulanta (0-24 h)</t>
  </si>
  <si>
    <t>2120000</t>
  </si>
  <si>
    <t>2120000 Neurokirurgija</t>
  </si>
  <si>
    <t>2120001</t>
  </si>
  <si>
    <t>2120001 Neurokirurgija - hitna ambulanta (0-24 h)</t>
  </si>
  <si>
    <t>2130000</t>
  </si>
  <si>
    <t>2130000 Maksilofacijalna kirurgija</t>
  </si>
  <si>
    <t>2130001</t>
  </si>
  <si>
    <t>2130001 Maksilofacijalna kirurgija - hitna ambulanta (0-24 h)</t>
  </si>
  <si>
    <t>2130100</t>
  </si>
  <si>
    <t>2130100 Plastična kirurgija glave i vrata</t>
  </si>
  <si>
    <t>2140000</t>
  </si>
  <si>
    <t>2140000 Urologija</t>
  </si>
  <si>
    <t>2140001</t>
  </si>
  <si>
    <t>2140001 Urologija - hitna ambulanta (0-24 h)</t>
  </si>
  <si>
    <t>2140010</t>
  </si>
  <si>
    <t>2140010 Urološka dijagnostika</t>
  </si>
  <si>
    <t>2140030</t>
  </si>
  <si>
    <t>2140030 Endoskopija urinarnog trakta</t>
  </si>
  <si>
    <t>2140100</t>
  </si>
  <si>
    <t>2140100 Andrologija</t>
  </si>
  <si>
    <t>2140200</t>
  </si>
  <si>
    <t>2140200 Transplantacija bubrega</t>
  </si>
  <si>
    <t>2140300</t>
  </si>
  <si>
    <t>2140300 Urodinamika i neurourologija</t>
  </si>
  <si>
    <t>2140400</t>
  </si>
  <si>
    <t>2140400 Urolitijaza</t>
  </si>
  <si>
    <t>2140500</t>
  </si>
  <si>
    <t>2140500 Urološka onkologija</t>
  </si>
  <si>
    <t>2150000</t>
  </si>
  <si>
    <t>2150000 Ortopedija i traumatologija</t>
  </si>
  <si>
    <t>2150001</t>
  </si>
  <si>
    <t>2150001 Ortopedija-hitna ambulanta (0-24h)</t>
  </si>
  <si>
    <t>2150020</t>
  </si>
  <si>
    <t>2150020 Ortopedska dijagnostika</t>
  </si>
  <si>
    <t>2150030</t>
  </si>
  <si>
    <t>2150030 Ultrazvuk lokomotornog sustava</t>
  </si>
  <si>
    <t>2150100</t>
  </si>
  <si>
    <t>2150100 Dječja ortopedija</t>
  </si>
  <si>
    <t>2150200</t>
  </si>
  <si>
    <t>2150200 Traumatologija - ortopedska</t>
  </si>
  <si>
    <t>2160000</t>
  </si>
  <si>
    <t>2160000 Otorinolaringologija</t>
  </si>
  <si>
    <t>2160001</t>
  </si>
  <si>
    <t>2160001 Otorinolaringologija - hitna ambulanta (0-24 h)</t>
  </si>
  <si>
    <t>2160010</t>
  </si>
  <si>
    <t>2160010 Otorinolaringološka dijagnostika</t>
  </si>
  <si>
    <t>2160030</t>
  </si>
  <si>
    <t>2160030 Laringoskopija i faringoskopija</t>
  </si>
  <si>
    <t>2160100</t>
  </si>
  <si>
    <t>2160100 Plastična kirurgija glave i vrata</t>
  </si>
  <si>
    <t>2160200</t>
  </si>
  <si>
    <t>2160200 Audiologija</t>
  </si>
  <si>
    <t>2160210</t>
  </si>
  <si>
    <t>2160210 Audiološka dijagnostika</t>
  </si>
  <si>
    <t>2160300</t>
  </si>
  <si>
    <t>2160300 Fonijatrija</t>
  </si>
  <si>
    <t>2160310</t>
  </si>
  <si>
    <t>2160310 Fonijatrijska dijagnostika</t>
  </si>
  <si>
    <t>2170000</t>
  </si>
  <si>
    <t>2170000 Oftalmologija</t>
  </si>
  <si>
    <t>2170001</t>
  </si>
  <si>
    <t>2170001 Oftalmologija - hitna ambulanta (0-24 h)</t>
  </si>
  <si>
    <t>2170010</t>
  </si>
  <si>
    <t>2170010 Oftalmološka dijagnostika</t>
  </si>
  <si>
    <t>2170020</t>
  </si>
  <si>
    <t>2170020 Oftalmološki ultrazvuk</t>
  </si>
  <si>
    <t>2170100</t>
  </si>
  <si>
    <t>2170100 Prednji segment oka</t>
  </si>
  <si>
    <t>2170200</t>
  </si>
  <si>
    <t>2170200 Stražnji segment oka</t>
  </si>
  <si>
    <t>2170300</t>
  </si>
  <si>
    <t>2170300 Kirurgija vjeđa i orbite</t>
  </si>
  <si>
    <t>2170400</t>
  </si>
  <si>
    <t>2170400 Dječja oftalmologija i strabologija</t>
  </si>
  <si>
    <t>2170500</t>
  </si>
  <si>
    <t>2170500 Glaukomatologija</t>
  </si>
  <si>
    <t>2170600</t>
  </si>
  <si>
    <t>2170600 Neurooftalmologija</t>
  </si>
  <si>
    <t>2180000</t>
  </si>
  <si>
    <t>2180000 Ginekologija i opstetricija</t>
  </si>
  <si>
    <t>2180001</t>
  </si>
  <si>
    <t>2180001 Ginekologija i opstetricija - hitna ambulanta (0-24 h)</t>
  </si>
  <si>
    <t>2180010</t>
  </si>
  <si>
    <t>2180010 Ginekološka dijagnostika</t>
  </si>
  <si>
    <t>2180020</t>
  </si>
  <si>
    <t>2180020 Ginekološki ultrazvuk</t>
  </si>
  <si>
    <t>2180030</t>
  </si>
  <si>
    <t>2180030 Ginekološka endoskopija</t>
  </si>
  <si>
    <t>2180100</t>
  </si>
  <si>
    <t>2180100 Fetalna medicina i opstetricija</t>
  </si>
  <si>
    <t>2180200</t>
  </si>
  <si>
    <t>2180200 Humana reprodukcija</t>
  </si>
  <si>
    <t>2180300</t>
  </si>
  <si>
    <t>2180300 Ginekološka onkologija</t>
  </si>
  <si>
    <t>2180400</t>
  </si>
  <si>
    <t>2180400 Uroginekologija</t>
  </si>
  <si>
    <t>2190000</t>
  </si>
  <si>
    <t>2190000 Anesteziologija</t>
  </si>
  <si>
    <t>2190100</t>
  </si>
  <si>
    <t>2190100 Ambulanta za bol</t>
  </si>
  <si>
    <t>2200000</t>
  </si>
  <si>
    <t>2200000 Hiperbarična oksigenoterapija</t>
  </si>
  <si>
    <t>2210000</t>
  </si>
  <si>
    <t>2210000 Klinička farmakologija</t>
  </si>
  <si>
    <t>2220000</t>
  </si>
  <si>
    <t>2220000 Klinička psihologija</t>
  </si>
  <si>
    <t>2230000</t>
  </si>
  <si>
    <t>2230000 Logopedija</t>
  </si>
  <si>
    <t>2300000</t>
  </si>
  <si>
    <t>2300000 Dentalna protetika</t>
  </si>
  <si>
    <t>2310000</t>
  </si>
  <si>
    <t>2310000 Ortodoncija</t>
  </si>
  <si>
    <t>2330000</t>
  </si>
  <si>
    <t>2330000 Dentalna patologija i endodoncija</t>
  </si>
  <si>
    <t>2340000</t>
  </si>
  <si>
    <t>2340000 Oralna patologija</t>
  </si>
  <si>
    <t>2350000</t>
  </si>
  <si>
    <t>2350000 Parodontologija</t>
  </si>
  <si>
    <t>2360000</t>
  </si>
  <si>
    <t>2360000 Oralna kirurgija</t>
  </si>
  <si>
    <t>2370000</t>
  </si>
  <si>
    <t>2370000 Dječja somatologija</t>
  </si>
  <si>
    <t>2500000</t>
  </si>
  <si>
    <t>2500000 Radiologija (klasične i kontrastne pretrage)</t>
  </si>
  <si>
    <t>2500200</t>
  </si>
  <si>
    <t>2500200 Ultrazvuk</t>
  </si>
  <si>
    <t>2500300</t>
  </si>
  <si>
    <t>2500300 Ct-kompjuterizirana tomografija</t>
  </si>
  <si>
    <t>2500400</t>
  </si>
  <si>
    <t>2500400 Mr-magnetska rezonanca</t>
  </si>
  <si>
    <t>2500500</t>
  </si>
  <si>
    <t>2500500 Mamografija</t>
  </si>
  <si>
    <t>2500600</t>
  </si>
  <si>
    <t>2500600 Denzitometrija</t>
  </si>
  <si>
    <t>2500700</t>
  </si>
  <si>
    <t>2500700 Radiologija - dentalna radiološka dijagnostika</t>
  </si>
  <si>
    <t>2510000</t>
  </si>
  <si>
    <t>2510000 Nuklearna medicina (radioizotopna dijagnostika)</t>
  </si>
  <si>
    <t>2510002</t>
  </si>
  <si>
    <t>2510002 Nuklearna medicina - dnevna bolnica</t>
  </si>
  <si>
    <t>2510100</t>
  </si>
  <si>
    <t>2510100 PET CT</t>
  </si>
  <si>
    <t>2520000</t>
  </si>
  <si>
    <t>2520000 Transfuzijska medicina</t>
  </si>
  <si>
    <t>2520100</t>
  </si>
  <si>
    <t>2520100 Imunogenetika - tipizacija tkiva</t>
  </si>
  <si>
    <t>2530000</t>
  </si>
  <si>
    <t>2530000 Klinička citologija</t>
  </si>
  <si>
    <t>2540000</t>
  </si>
  <si>
    <t>2540000 Medicinska mikrobiologija s parazitologijom</t>
  </si>
  <si>
    <t>2550000</t>
  </si>
  <si>
    <t>2550000 Medicinska biokemija</t>
  </si>
  <si>
    <t>2550100</t>
  </si>
  <si>
    <t>2550100 Analitička toksikologija</t>
  </si>
  <si>
    <t>2560000</t>
  </si>
  <si>
    <t>2560000 Patohistološka dijagnostika</t>
  </si>
  <si>
    <t>Ukupno za sve djelatnosti</t>
  </si>
  <si>
    <t>2050300</t>
  </si>
  <si>
    <t>2050300 Ambulantna fizikalna terapija</t>
  </si>
  <si>
    <t>* 2050300 - broj fizioterapeuta</t>
  </si>
  <si>
    <t>Regija Osijek</t>
  </si>
  <si>
    <t>Regija Rijeka</t>
  </si>
  <si>
    <t>Regija Split</t>
  </si>
  <si>
    <t>Regija Zagreb</t>
  </si>
  <si>
    <t>KLINIČKI BOLNIČKI CENTAR</t>
  </si>
  <si>
    <t>LJEČILIŠTE</t>
  </si>
  <si>
    <t>OPĆA BOLNICA</t>
  </si>
  <si>
    <t>SPECIJALNA BOLNICA</t>
  </si>
  <si>
    <t>KLINIČKA BOLNICA</t>
  </si>
  <si>
    <t>KLINIKA</t>
  </si>
  <si>
    <t>Djelatnost</t>
  </si>
  <si>
    <t>023902396 KLINIČKI BOLNIČKI CENTAR OSIJEK</t>
  </si>
  <si>
    <t>285128515 LJEČILIŠTE BIZOVAČKE TOPLICE</t>
  </si>
  <si>
    <t>045604568 OPĆA ŽUPANIJSKA BOLNICA NAŠICE</t>
  </si>
  <si>
    <t>044904495 OPĆA ŽUPANIJSKA BOLNICA POŽEGA</t>
  </si>
  <si>
    <t>347334733 OPĆA ŽUPANIJSKA BOLNICA PAKRAC I BOLNICA HRVATSKIH VETERANA</t>
  </si>
  <si>
    <t>024602469 SPECIJALNA BOLNICA ZA MEDICINSKU REHABILITACIJU LIPIK</t>
  </si>
  <si>
    <t>046204628 OPĆA BOLNICA DR.JOSIP BENČEVIĆ SLAVONSKI BROD</t>
  </si>
  <si>
    <t>341734179 OPĆA BOLNICA NOVA GRADIŠKA</t>
  </si>
  <si>
    <t>364636467 SPECIJALNA BOLNICA ZA PSIHIJATRIJU I PALIJATVNU SKRB SVETI RAFAEL STRMAC</t>
  </si>
  <si>
    <t>050105019 OPĆA ŽUPANIJSKA BOLNICA VINKOVCI</t>
  </si>
  <si>
    <t>047604760 OPĆA BOLNICA VIROVITICA</t>
  </si>
  <si>
    <t>265626560 OPĆA BOLNICA GOSPIĆ</t>
  </si>
  <si>
    <t>049904990 OPĆA BOLNICA PULA</t>
  </si>
  <si>
    <t>027602761 BOLNICA ZA ORTOPEDIJU I REHABILITACIJU PRIM.DR.MARTIN HORVAT-ROVINJ</t>
  </si>
  <si>
    <t>050605062 KLINIKA ZA ORTOPEDIJU LOVRAN</t>
  </si>
  <si>
    <t>026102617 KLINIČKI BOLNIČKI CENTAR RIJEKA</t>
  </si>
  <si>
    <t>378737872 LJEČILIŠTE VELI LOŠINJ</t>
  </si>
  <si>
    <t>048904899 THALASSOTHERAPIA OPATIJA - SPECIJALNA BOLNICA ZA MEDICINSKU REHABILITACIJU BOLESTI SRCA,PLUĆA I REUMATIZMA</t>
  </si>
  <si>
    <t>049004905 THALASSOTHERAPIA CRIKVENICA - SPECIJALNA BOLNICA ZA MEDICINSKU REHABILITACIJU</t>
  </si>
  <si>
    <t>304130419 PSIHIJATRIJSKA BOLNICA LOPAČA</t>
  </si>
  <si>
    <t>047204729 OPĆA BOLNICA DUBROVNIK</t>
  </si>
  <si>
    <t>049604961 SPECIJALNA BOLNICA ZA MEDICINSKU REHABILITACIJU KALOS</t>
  </si>
  <si>
    <t>029602963 KLINIČKI BOLNIČKI CENTAR SPLIT</t>
  </si>
  <si>
    <t>049304933 BIOKOVKA SPECIJALNA BOLNICA ZA MEDICINSKU REHABILITACIJU</t>
  </si>
  <si>
    <t>051105110 OPĆA BOLNICA ŠIBENSKO-KNINSKE ŽUPANIJE</t>
  </si>
  <si>
    <t>352635266 OPĆA I VETERANSKA BOLNICA HRVATSKI PONOS KNIN</t>
  </si>
  <si>
    <t>049704974 OPĆA BOLNICA ZADAR</t>
  </si>
  <si>
    <t>013901397 SPECIJALNA BOLNICA ZA ORTOPEDIJU</t>
  </si>
  <si>
    <t>033803382 PSIHIJATRIJSKA BOLNICA UGLJAN</t>
  </si>
  <si>
    <t>049404946 SPECIJALNA BOLNICA ZA MEDICINSKU REHABILITACIJU DARUVARSKE TOPLICE</t>
  </si>
  <si>
    <t>046104615 ŽUPANIJSKA BOLNICA ČAKOVEC</t>
  </si>
  <si>
    <t>050805088 OPĆA BOLNICA KARLOVAC</t>
  </si>
  <si>
    <t>266626661 OPĆA BOLNICA I BOLNICA BRANITELJA DOMOVINSKOG RATA OGULIN</t>
  </si>
  <si>
    <t>265826586 SPECIJALNA BOLNICA DUGA RESA</t>
  </si>
  <si>
    <t>046904697 OPĆA BOLNICA DR.TOMISLAV BARDEK KOPRIVNICA</t>
  </si>
  <si>
    <t>308630866 MAGDALENA-KLINIKA ZA KARDIOVASKULARNE BOLESTI MEDICINSKOG FAKULTETA J.J. STROSSMAYERA U OSIJEKU</t>
  </si>
  <si>
    <t>045804583 OPĆA BOLNICA ZABOK I BOLNICA HRVATSKIH VETERANA</t>
  </si>
  <si>
    <t>033203326 SPECIJALNA BOLNICA ZA MEDICINSKU REHABILITACIJU KRAPINSKE TOPLICE</t>
  </si>
  <si>
    <t>050505050 SPECIJALNA BOLNICA ZA MEDICINSKU REHABILITACIJU STUBIČKE TOPLICE</t>
  </si>
  <si>
    <t>285628569 LJEČILIŠTE TOPUSKO</t>
  </si>
  <si>
    <t>045404542 OPĆA BOLNICA DR.IVO PEDIŠIĆ SISAK</t>
  </si>
  <si>
    <t>021102112 NEUROPSIHIJATRIJSKA BOLNICA DR.IVAN BARBOT POPOVAČA</t>
  </si>
  <si>
    <t>047404744 OPĆA BOLNICA VARAŽDIN</t>
  </si>
  <si>
    <t>049504959 SPECIJALNA BOLNICA ZA MEDICINSKU REHABILITACIJU VARAŽDINSKE TOPLICE</t>
  </si>
  <si>
    <t>004200420 KLINIČKA BOLNICA SVETI DUH</t>
  </si>
  <si>
    <t>005200520 KLINIČKA BOLNICA MERKUR</t>
  </si>
  <si>
    <t>007100710 KLINIKA ZA INFEKTIVNE BOLESTI DR.FRAN MIHALJEVIĆ</t>
  </si>
  <si>
    <t>011201126 KLINIKA ZA PSIHIJATRIJU VRAPČE</t>
  </si>
  <si>
    <t>047804785 KLINIČKA BOLNICA DUBRAVA</t>
  </si>
  <si>
    <t>311031102 KLINIKA ZA DJEČJE BOLESTI ZAGREB</t>
  </si>
  <si>
    <t>004400445 KLINIČKI BOLNIČKI CENTAR SESTRE MILOSRDNICE</t>
  </si>
  <si>
    <t>006200621 KLINIČKI BOLNIČKI CENTAR ZAGREB</t>
  </si>
  <si>
    <t>013301330 BOLNICA ZA KRONIČNE BOLESTI DJEČJE DOBI</t>
  </si>
  <si>
    <t>035703571 NAFTALAN SPECIJALNA BOLNICA ZA MEDICINSKU REHABILITACIJU</t>
  </si>
  <si>
    <t>047904798 SPECIJALNA BOLNICA ZA PLUĆNE BOLESTI</t>
  </si>
  <si>
    <t>048004804 DJEČJA BOLNICA SREBRNJAK</t>
  </si>
  <si>
    <t>048804886 SPECIJALNA BOLNICA ZA ZAŠTITU DJECE S NEURORAZVOJNIM I MOTORIČKIM SMETNJAMA</t>
  </si>
  <si>
    <t>049104918 PSIHIJATRIJSKA BOLNICA ZA DJECU I MLADEŽ</t>
  </si>
  <si>
    <t xml:space="preserve">Tablica 3: Popis provoditelja bolničke specijalističko - konzilijarne zdravstvene zaštite     
</t>
  </si>
  <si>
    <t>2010002 Interna medicina - dnevna bolnica</t>
  </si>
  <si>
    <t>2010102 Interna medicina - kardiologija - dnevna bolnica</t>
  </si>
  <si>
    <t>2010202 Interna medicina - pulmologija  - dnevna bolnica</t>
  </si>
  <si>
    <t>2010302 Interna medicina - gastroenterologija - dnevna bolnica</t>
  </si>
  <si>
    <t>2010402 Interna medicina - nefrologija - dnevna bolnica</t>
  </si>
  <si>
    <t>2010502 Interna medicina - hematologija - dnevna bolnica</t>
  </si>
  <si>
    <t>2010602 Interna medicina - reumatologija - dnevna bolnica</t>
  </si>
  <si>
    <t>2010702 Interna medicina - alergologija i klinička imunologija - dnevna</t>
  </si>
  <si>
    <t>2010802 Interna medicina - endokrinologija, dijabetologija i bolesti metabolizma - dnevna bolnica</t>
  </si>
  <si>
    <t>2010812 Interna medicina - dijabetologija - dnevna bolnica</t>
  </si>
  <si>
    <t>2010902 Interna medicina - onkologija - dnevna bolnica</t>
  </si>
  <si>
    <t>2020002 Infektologija - dnevna bolnica</t>
  </si>
  <si>
    <t>2030002 Onkologija i radioterapija-dnevna bolnica</t>
  </si>
  <si>
    <t>2040002 Dermatologija - dnevna bolnica</t>
  </si>
  <si>
    <t>2050002 Fizikalna medicina i rehabilitacija - dnevna bolnica</t>
  </si>
  <si>
    <t>2060002 Neurologija - dnevna bolnica</t>
  </si>
  <si>
    <t>2070002 Psihijatrija - dnevna bolnica</t>
  </si>
  <si>
    <t>2070402 Dječja i adolescentska psihijatrija - dnevna bolnica</t>
  </si>
  <si>
    <t>2070502 Alkoholizam i druge ovisnosti - dnevna bolnica</t>
  </si>
  <si>
    <t>2090002 Pedijatrija -dnevna bolnica</t>
  </si>
  <si>
    <t>2090102 Pedijatrijska kardiologija - dnevna bolnica</t>
  </si>
  <si>
    <t>2090202 Pedijatrijska neurologija - dnevna bolnica</t>
  </si>
  <si>
    <t>2090302 Pedijatrijska nefrologija-dnevna bolnica</t>
  </si>
  <si>
    <t>2090402 Pedijatrijska gastroenterologija-dnevna bolnica</t>
  </si>
  <si>
    <t>2090502 Pedijatrijska pulmologija - dnevna bolnica</t>
  </si>
  <si>
    <t>2090702 Pedijatrijska hematologija i onkologija - dnevna bolnica</t>
  </si>
  <si>
    <t>2091002 Pedijatrijska alergologija i klinička imunologija-dnevna bolnica</t>
  </si>
  <si>
    <t>2091202 Pedijatrijska reumatologija - dnevna bolnica</t>
  </si>
  <si>
    <t>2100002 Kirurgija - dnevna bolnica</t>
  </si>
  <si>
    <t>2100003 Opća kirurgija-jednodnevna kirurgija</t>
  </si>
  <si>
    <t>2100303 Digestivna (abdominalna) kirurgija-jednodnevna kirurgija</t>
  </si>
  <si>
    <t>2100502 Plastična kirurgija - dnevna bolnica</t>
  </si>
  <si>
    <t>2100503 Plastična kirurgija-jednodnevna kirurgija</t>
  </si>
  <si>
    <t>2100603 Vaskularna kirurgija-jednodnevna kirurgija</t>
  </si>
  <si>
    <t>2110002 Dječja kirurgija - dnevna bolnica</t>
  </si>
  <si>
    <t>2110003 Dječja kirurgija-jednodnevna kirurgija</t>
  </si>
  <si>
    <t>2120002 Neurokirurgija-dnevna bolnica</t>
  </si>
  <si>
    <t>2120003 Neurokirurgija-jednodnevna kirurgija</t>
  </si>
  <si>
    <t>2130002 Maksilofacijalna kirurgija-dnevna bolnica</t>
  </si>
  <si>
    <t>2130003 Maksilofacijalna kirurgija-jednodnevna kirurgija</t>
  </si>
  <si>
    <t>2140002 Urologija - dnevna bolnica</t>
  </si>
  <si>
    <t>2140003 Urologija-jednodnevna kirurgija</t>
  </si>
  <si>
    <t>2150002 Ortopedija-dnevna bolnica</t>
  </si>
  <si>
    <t>2150003 Ortopedija-jednodnevna kirurgija</t>
  </si>
  <si>
    <t>2160002 Otorinolaringologija-dnevna bolnica</t>
  </si>
  <si>
    <t>2160003 Otorinolaringologija-jednodnevna kirurgija</t>
  </si>
  <si>
    <t>2170002 Oftalmologija - dnevna bolnica</t>
  </si>
  <si>
    <t>2170003 Oftalmologija-jednodnevna kirurgija</t>
  </si>
  <si>
    <t>2180002 Ginekologija - dnevna bolnica</t>
  </si>
  <si>
    <t>2180003 Ginekologija - jednodnevna kirurgija</t>
  </si>
  <si>
    <t>2180202 Humana reprodukcija - dnevna bolnica</t>
  </si>
  <si>
    <t>2180302 Ginekološka onkologija - dnevna bolnica</t>
  </si>
  <si>
    <t>2180502 Perinatologija - dnevna bolnica</t>
  </si>
  <si>
    <t>2190102 Anesteziologija - dnevna bolnica</t>
  </si>
  <si>
    <t>2910002 Kronične duševne bolesti - dnevna bolnica</t>
  </si>
  <si>
    <r>
      <t xml:space="preserve">2050300 Ambulantna fizikalna terapija </t>
    </r>
    <r>
      <rPr>
        <b/>
        <sz val="10"/>
        <color rgb="FF666666"/>
        <rFont val="Segoe UI"/>
        <family val="2"/>
        <charset val="238"/>
      </rPr>
      <t>- broj fizioterapeuta</t>
    </r>
  </si>
  <si>
    <t>USTANOVA ZA PALIJATIVNU ZDRAVSTVENU SKRB - HOSPICIJ MARIJA K. KOZULIĆ - nema ugovorene SKZZ djelatnosti</t>
  </si>
  <si>
    <t>Anesteziologija</t>
  </si>
  <si>
    <t>Tablica 1: Popis prihvaćenih ponuda ponuditelja bolničke zdravstvene zaštite - broj postelja</t>
  </si>
  <si>
    <t>Tablica 2: Popis prihvaćenih ponuda ponuditelja bolničke zdravstvene zaštite - mjesta dnevne bolnice</t>
  </si>
  <si>
    <t>REGIJA</t>
  </si>
  <si>
    <t>ŽUPANIJA</t>
  </si>
  <si>
    <t>OSJEČKO-BARANJSKA</t>
  </si>
  <si>
    <t xml:space="preserve">POŽEŠKO-SLAVONSKA </t>
  </si>
  <si>
    <t>BRODSKO-POSAVSKA</t>
  </si>
  <si>
    <t>VUKOVARSKO-SRIJEMSKA</t>
  </si>
  <si>
    <t>VIROVITIČKO-PODRAVSKA</t>
  </si>
  <si>
    <t>LIČKO-SENJSKA</t>
  </si>
  <si>
    <t>ISTARSKA</t>
  </si>
  <si>
    <t>PRIMORSKO-GORANSKA</t>
  </si>
  <si>
    <t>DUBROVAČKO-NERETVANSKA</t>
  </si>
  <si>
    <t>SPLITSKO-DALMATINSKA</t>
  </si>
  <si>
    <t>ŠIBENSKO-KNINSKA</t>
  </si>
  <si>
    <t>ZADARSKA</t>
  </si>
  <si>
    <t>BJELOVARSKO-BILOGORSKA</t>
  </si>
  <si>
    <t>MEĐIMURSKA</t>
  </si>
  <si>
    <t>KARLOVAČKA</t>
  </si>
  <si>
    <t>KOPRIVNIČKO-KRIŽEVAČKA</t>
  </si>
  <si>
    <t>KRAPINSKO-ZAGORSKA</t>
  </si>
  <si>
    <t>SISAČKO-MOSLAVAČKA</t>
  </si>
  <si>
    <t>VARAŽDINSKA</t>
  </si>
  <si>
    <t>GRAD ZAGREB I ZAGREBAČKA</t>
  </si>
  <si>
    <t>309430941 NACIONALNA MEMORIJALNA BOLNICA DR.JURAJ NJAVRO VUKOVAR</t>
  </si>
  <si>
    <t>025902598 INSULA-ŽUPANIJSKA SPECIJALNA BOLNICA ZA PSIHIJATRIJU I REHABILITACIJU</t>
  </si>
  <si>
    <t>011101113 PSIHIJATRIJSKA BOLNICA SVETI IVAN</t>
  </si>
  <si>
    <t>2090602 Pedijatrijska endokrin.dijab.i bolesti metabolizma-dnevna bolnic</t>
  </si>
  <si>
    <r>
      <t xml:space="preserve">2600000 Hemodijaliza - </t>
    </r>
    <r>
      <rPr>
        <b/>
        <sz val="10"/>
        <color rgb="FF666666"/>
        <rFont val="Segoe UI"/>
        <family val="2"/>
        <charset val="238"/>
      </rPr>
      <t>BROJ PACIJENATA</t>
    </r>
  </si>
  <si>
    <t>BOLNICA/LJEČILIŠTE</t>
  </si>
  <si>
    <t>OPĆA BOLNICA DR.ANĐELKO VIŠIĆ</t>
  </si>
  <si>
    <t>NACIONALNA MEMORIJALNA BOLNICA DR.JURAJ NJAVRO VUKOVAR</t>
  </si>
  <si>
    <t>INSULA-ŽUPANIJSKA SPECIJALNA BOLNICA ZA PSIHIJATRIJU I REHABILITACIJU</t>
  </si>
  <si>
    <t>046604669 OPĆA BOLNICA DR.ANĐELKO VIŠIĆ BJELOVAR</t>
  </si>
  <si>
    <t>Napomene</t>
  </si>
  <si>
    <t>Dječja i adolescentna psihijatrija</t>
  </si>
  <si>
    <t>KLINIČKI BOLNIČKI CENTAR "SESTRE MILOSRDNICE"*</t>
  </si>
  <si>
    <t>*obuhvaća i onkološku kirurgiju (kirurška onkologija, ginekološko-onkološka kirurgija, kirurgija tumora glave i vrata, onkoplastika)</t>
  </si>
  <si>
    <t>Centar za transplantaciju se sastoji od djelatnosti abdominalne kirurgije (10 postelja), gastroenterologije (8 postelja), nefrologije (5 postelja), urologije (2 postelje) i anesteziologije (2 postelje)</t>
  </si>
  <si>
    <t>od toga 22 postelje za akutno liječenje, 4 postelje za produženo liječenje i 10 postelja/stolaca u dječjoj hematoonkologiji</t>
  </si>
  <si>
    <t>za medicinsku rehabilitaciju</t>
  </si>
  <si>
    <t>od toga 80 za kraniocerebalne ozljede i 125 za kardiovaskularne bolesri</t>
  </si>
  <si>
    <t>40* za izravni premještaj radi nastavka akutnog zbrinjavanja i provođenja primarne akutne rehabilitacije, ** 80/448 posteja za spinalne ozljede i 10/448 postelje za neuromuskluarne boesti i multiplu sklerozu</t>
  </si>
  <si>
    <t xml:space="preserve">BOLNICA ZA ORTOPEDSKU KIRURGIJU I REHABILITACIJU PRIM.DR. MARTIN HORVAT-ROVINJ*  </t>
  </si>
  <si>
    <t>od toga 26 postelja za liječenje djece</t>
  </si>
  <si>
    <t>od toga 50 postelja za respiratornu rehabilitaciju djece</t>
  </si>
  <si>
    <t>od toga 78 za kardiovaskularne bolesti</t>
  </si>
  <si>
    <t>od toga 10 postelja za rehabilitaciju psorijatičnog artritisa</t>
  </si>
  <si>
    <t>od toga 8 postelja za forenzičku dječju i adolescentnu psihijatriju</t>
  </si>
  <si>
    <t>BOLNICA ZA KRONIČNE BOLESTI DJEČJE DOBI GORNJA BISTRA</t>
  </si>
  <si>
    <t>od toga 20 postelja za adolescente</t>
  </si>
  <si>
    <t>od toga 27 postelja za majke iz tretmana Majka-dijete</t>
  </si>
  <si>
    <t>Tablica II.3. POSTELJE U USTANOVI ZA PALIJATIVNU SKRB</t>
  </si>
  <si>
    <t>Redni broj</t>
  </si>
  <si>
    <t>USTANOVA ZA PALIJATIVNU SKRB</t>
  </si>
  <si>
    <t>Broj postelja za palijativnu skrb</t>
  </si>
  <si>
    <t>1.</t>
  </si>
  <si>
    <t>Ustanova za palijativnu zdravstvenu skrb Hospicij »MARIJA KRUCIFIKSA KOZULIĆ«</t>
  </si>
  <si>
    <t>2.</t>
  </si>
  <si>
    <t>Ustanova za palijativnu skrb Hospicij »BLAŽENI MIROSLAV BULEŠIĆ«</t>
  </si>
  <si>
    <t>* poremećaj prehrane 2+2 postelje</t>
  </si>
  <si>
    <t>Tablica IV.1. MREŽA TRANSFUIJSKE DJELATNOSTI ZA KRV I KRVNE PRIPRAVKE</t>
  </si>
  <si>
    <t>R.br.</t>
  </si>
  <si>
    <t>Županija/Grad Zagreb</t>
  </si>
  <si>
    <t>Potreban broj jedinica za uzimanje krvi</t>
  </si>
  <si>
    <t>Potreban broj jedinica za preradu krvi</t>
  </si>
  <si>
    <t>Potreban broj jedinica za serološko testiranje</t>
  </si>
  <si>
    <t>Potreban broj jedinica za molekularno testiranje</t>
  </si>
  <si>
    <t>Potreban broj bolničkih transfuzijskih jedinica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</si>
  <si>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</si>
  <si>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</si>
  <si>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</si>
  <si>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</si>
  <si>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</si>
  <si>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</si>
  <si>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</si>
  <si>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</si>
  <si>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</si>
  <si>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</si>
  <si>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</si>
  <si>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</si>
  <si>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POŽEŠKO-SLAVONSKA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</si>
  <si>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</si>
  <si>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</si>
  <si>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</si>
  <si>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</si>
  <si>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</si>
  <si>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</si>
  <si>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</si>
  <si>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</si>
  <si>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</si>
  <si>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ZAGREBAČKA</t>
  </si>
  <si>
    <t>UKUPNO U REPUBLICI HRVAT­SKOJ</t>
  </si>
  <si>
    <t>Tablica V.1. MREŽA TRANSPLANTACIJSKE DJELATNOSTI ZA ORGANE I TKIVA (UKLJUČUJUĆI I KMS STANICE)</t>
  </si>
  <si>
    <t>Red. br.</t>
  </si>
  <si>
    <t>Potreban broj ustanova za uzimanje organa i tkiva</t>
  </si>
  <si>
    <t>Potreban broj ustanova za presađivanje organa</t>
  </si>
  <si>
    <t>Potreban broj banki tkiva (pohrana tkiva)</t>
  </si>
  <si>
    <t>Potreban broj jedinica za presađivanje KMS (autologno*, alogeno**)</t>
  </si>
  <si>
    <t>4*</t>
  </si>
  <si>
    <t>(2**)</t>
  </si>
  <si>
    <t>1*</t>
  </si>
  <si>
    <t>BOLNICA ZA ORTOPEDSKU KIRURGIJU I REHABILITACIJU PRIM.DR. MARTIN HORVAT-ROVINJ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</si>
</sst>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sz val="11"/>
      <color theme="1"/>
      <name val="Times New Roman"/>
      <family val="2"/>
      <charset val="238"/>
    </font>
    <font>
      <sz val="8"/>
      <color rgb="FF58595B"/>
      <name val="Arial"/>
      <family val="2"/>
      <charset val="238"/>
    </font>
    <font>
      <sz val="10"/>
      <name val="Arial"/>
      <family val="2"/>
      <charset val="238"/>
    </font>
    <font>
      <b/>
      <sz val="8"/>
      <color rgb="FF58595B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58595B"/>
      <name val="Arial"/>
      <family val="2"/>
      <charset val="238"/>
    </font>
    <font>
      <sz val="12"/>
      <color theme="1"/>
      <name val="Times New Roman"/>
      <family val="2"/>
      <charset val="238"/>
    </font>
    <font>
      <b/>
      <sz val="9"/>
      <color rgb="FF58595B"/>
      <name val="Arial"/>
      <family val="2"/>
      <charset val="238"/>
    </font>
    <font>
      <sz val="9"/>
      <color rgb="FF58595B"/>
      <name val="Arial"/>
      <family val="2"/>
      <charset val="238"/>
    </font>
    <font>
      <sz val="10"/>
      <color rgb="FF58595B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0"/>
      <color rgb="FF666666"/>
      <name val="Segoe UI Semibold"/>
      <family val="2"/>
      <charset val="238"/>
    </font>
    <font>
      <sz val="9"/>
      <color rgb="FFB07AA1"/>
      <name val="Segoe UI Semibold"/>
      <family val="2"/>
      <charset val="238"/>
    </font>
    <font>
      <sz val="9"/>
      <color rgb="FF4E79A7"/>
      <name val="Segoe UI Semibold"/>
      <family val="2"/>
      <charset val="238"/>
    </font>
    <font>
      <sz val="9"/>
      <color rgb="FF666666"/>
      <name val="Arial"/>
      <family val="2"/>
      <charset val="238"/>
    </font>
    <font>
      <sz val="10"/>
      <color rgb="FF666666"/>
      <name val="Segoe UI"/>
      <family val="2"/>
      <charset val="238"/>
    </font>
    <font>
      <sz val="9"/>
      <color rgb="FF333333"/>
      <name val="Arial"/>
      <family val="2"/>
      <charset val="238"/>
    </font>
    <font>
      <b/>
      <sz val="10"/>
      <color rgb="FF666666"/>
      <name val="Segoe U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231F20"/>
      <name val="Times New Roman"/>
      <family val="1"/>
      <charset val="238"/>
    </font>
    <font>
      <b/>
      <sz val="9"/>
      <color rgb="FF231F20"/>
      <name val="Minion Pro"/>
    </font>
    <font>
      <sz val="9"/>
      <color rgb="FF231F20"/>
      <name val="Minion Pro"/>
    </font>
    <font>
      <b/>
      <sz val="9"/>
      <color rgb="FF231F20"/>
      <name val="Minion Pro"/>
      <charset val="238"/>
    </font>
    <font>
      <b/>
      <sz val="11"/>
      <color rgb="FF231F20"/>
      <name val="Minion Pro"/>
      <charset val="238"/>
    </font>
    <font>
      <sz val="11"/>
      <color rgb="FF231F20"/>
      <name val="Minion Pro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6" fillId="0" borderId="0"/>
    <xf numFmtId="0" fontId="9" fillId="0" borderId="0"/>
    <xf numFmtId="0" fontId="15" fillId="0" borderId="0"/>
    <xf numFmtId="0" fontId="19" fillId="0" borderId="0"/>
    <xf numFmtId="0" fontId="21" fillId="0" borderId="0"/>
    <xf numFmtId="0" fontId="30" fillId="0" borderId="0"/>
  </cellStyleXfs>
  <cellXfs count="16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1" applyFont="1" applyAlignment="1">
      <alignment vertical="center"/>
    </xf>
    <xf numFmtId="3" fontId="7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vertical="center"/>
    </xf>
    <xf numFmtId="3" fontId="7" fillId="2" borderId="0" xfId="2" applyNumberFormat="1" applyFont="1" applyFill="1" applyAlignment="1">
      <alignment vertical="center"/>
    </xf>
    <xf numFmtId="3" fontId="7" fillId="0" borderId="0" xfId="2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3" fontId="8" fillId="3" borderId="1" xfId="3" applyNumberFormat="1" applyFont="1" applyFill="1" applyBorder="1" applyAlignment="1">
      <alignment horizontal="center" vertical="center" wrapText="1"/>
    </xf>
    <xf numFmtId="3" fontId="8" fillId="4" borderId="1" xfId="3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left" vertical="center" wrapText="1"/>
    </xf>
    <xf numFmtId="3" fontId="10" fillId="2" borderId="1" xfId="2" applyNumberFormat="1" applyFont="1" applyFill="1" applyBorder="1" applyAlignment="1">
      <alignment horizontal="left" vertical="center" wrapText="1"/>
    </xf>
    <xf numFmtId="3" fontId="11" fillId="0" borderId="1" xfId="2" applyNumberFormat="1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/>
    </xf>
    <xf numFmtId="3" fontId="12" fillId="4" borderId="1" xfId="2" applyNumberFormat="1" applyFont="1" applyFill="1" applyBorder="1" applyAlignment="1">
      <alignment horizontal="center" vertical="center"/>
    </xf>
    <xf numFmtId="3" fontId="12" fillId="5" borderId="1" xfId="2" applyNumberFormat="1" applyFont="1" applyFill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3" fontId="12" fillId="2" borderId="1" xfId="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3" fontId="10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horizontal="center" vertical="center"/>
    </xf>
    <xf numFmtId="3" fontId="8" fillId="2" borderId="0" xfId="2" applyNumberFormat="1" applyFont="1" applyFill="1" applyAlignment="1">
      <alignment vertical="center"/>
    </xf>
    <xf numFmtId="3" fontId="10" fillId="2" borderId="1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vertical="center"/>
    </xf>
    <xf numFmtId="3" fontId="8" fillId="6" borderId="1" xfId="3" applyNumberFormat="1" applyFont="1" applyFill="1" applyBorder="1" applyAlignment="1">
      <alignment horizontal="center" vertical="center" wrapText="1"/>
    </xf>
    <xf numFmtId="3" fontId="8" fillId="6" borderId="1" xfId="3" applyNumberFormat="1" applyFont="1" applyFill="1" applyBorder="1" applyAlignment="1">
      <alignment horizontal="center" vertical="center" textRotation="90" wrapText="1"/>
    </xf>
    <xf numFmtId="3" fontId="5" fillId="2" borderId="0" xfId="2" applyNumberFormat="1" applyFont="1" applyFill="1" applyAlignment="1">
      <alignment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vertical="center"/>
    </xf>
    <xf numFmtId="3" fontId="8" fillId="6" borderId="1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left" vertical="center" wrapText="1"/>
    </xf>
    <xf numFmtId="3" fontId="8" fillId="0" borderId="1" xfId="2" applyNumberFormat="1" applyFont="1" applyFill="1" applyBorder="1" applyAlignment="1">
      <alignment horizontal="right" vertical="center"/>
    </xf>
    <xf numFmtId="3" fontId="5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left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8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left" vertical="center" wrapText="1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left" vertical="center" wrapText="1"/>
    </xf>
    <xf numFmtId="0" fontId="17" fillId="0" borderId="11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left" vertical="center" wrapText="1"/>
    </xf>
    <xf numFmtId="0" fontId="17" fillId="0" borderId="12" xfId="4" applyFont="1" applyBorder="1" applyAlignment="1">
      <alignment horizontal="center" vertical="center"/>
    </xf>
    <xf numFmtId="0" fontId="17" fillId="0" borderId="13" xfId="4" applyFont="1" applyBorder="1" applyAlignment="1">
      <alignment horizontal="left" vertical="center" wrapText="1"/>
    </xf>
    <xf numFmtId="0" fontId="17" fillId="0" borderId="12" xfId="4" applyFont="1" applyFill="1" applyBorder="1" applyAlignment="1">
      <alignment horizontal="left" vertical="center" wrapText="1"/>
    </xf>
    <xf numFmtId="0" fontId="17" fillId="0" borderId="12" xfId="4" applyFont="1" applyFill="1" applyBorder="1" applyAlignment="1">
      <alignment horizontal="center" vertical="center"/>
    </xf>
    <xf numFmtId="0" fontId="17" fillId="0" borderId="13" xfId="4" applyFont="1" applyFill="1" applyBorder="1" applyAlignment="1">
      <alignment horizontal="left" vertical="center" wrapText="1"/>
    </xf>
    <xf numFmtId="0" fontId="17" fillId="0" borderId="14" xfId="4" applyFont="1" applyBorder="1" applyAlignment="1">
      <alignment horizontal="center" vertical="center" wrapText="1"/>
    </xf>
    <xf numFmtId="0" fontId="17" fillId="0" borderId="15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center" vertical="center"/>
    </xf>
    <xf numFmtId="0" fontId="17" fillId="0" borderId="16" xfId="4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/>
    <xf numFmtId="0" fontId="0" fillId="0" borderId="17" xfId="0" applyBorder="1"/>
    <xf numFmtId="0" fontId="14" fillId="0" borderId="1" xfId="0" applyNumberFormat="1" applyFont="1" applyFill="1" applyBorder="1"/>
    <xf numFmtId="0" fontId="13" fillId="0" borderId="0" xfId="0" applyFont="1"/>
    <xf numFmtId="0" fontId="0" fillId="0" borderId="0" xfId="0" applyFill="1"/>
    <xf numFmtId="0" fontId="20" fillId="7" borderId="1" xfId="5" applyFont="1" applyFill="1" applyBorder="1" applyAlignment="1">
      <alignment horizontal="center" vertical="center" wrapText="1"/>
    </xf>
    <xf numFmtId="0" fontId="19" fillId="0" borderId="0" xfId="5" applyAlignment="1">
      <alignment vertical="center"/>
    </xf>
    <xf numFmtId="0" fontId="20" fillId="7" borderId="1" xfId="5" applyFont="1" applyFill="1" applyBorder="1" applyAlignment="1">
      <alignment horizontal="center" vertical="center"/>
    </xf>
    <xf numFmtId="0" fontId="19" fillId="0" borderId="0" xfId="5" applyAlignment="1">
      <alignment horizontal="center" vertical="center"/>
    </xf>
    <xf numFmtId="0" fontId="19" fillId="0" borderId="0" xfId="5" applyAlignment="1">
      <alignment horizontal="center" vertical="center" wrapText="1"/>
    </xf>
    <xf numFmtId="0" fontId="19" fillId="0" borderId="0" xfId="5" applyAlignment="1">
      <alignment horizontal="left" vertical="center"/>
    </xf>
    <xf numFmtId="0" fontId="19" fillId="8" borderId="1" xfId="5" applyFill="1" applyBorder="1" applyAlignment="1">
      <alignment vertical="center"/>
    </xf>
    <xf numFmtId="0" fontId="20" fillId="7" borderId="1" xfId="6" applyFont="1" applyFill="1" applyBorder="1" applyAlignment="1">
      <alignment vertical="center"/>
    </xf>
    <xf numFmtId="0" fontId="21" fillId="0" borderId="0" xfId="6"/>
    <xf numFmtId="0" fontId="26" fillId="0" borderId="2" xfId="6" applyFont="1" applyBorder="1" applyAlignment="1">
      <alignment horizontal="left" vertical="top"/>
    </xf>
    <xf numFmtId="0" fontId="29" fillId="0" borderId="0" xfId="6" applyFont="1"/>
    <xf numFmtId="3" fontId="11" fillId="9" borderId="1" xfId="2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horizontal="center" vertical="center"/>
    </xf>
    <xf numFmtId="0" fontId="30" fillId="0" borderId="0" xfId="7"/>
    <xf numFmtId="0" fontId="30" fillId="0" borderId="0" xfId="7" applyAlignment="1">
      <alignment horizontal="center" vertical="center" wrapText="1"/>
    </xf>
    <xf numFmtId="0" fontId="27" fillId="0" borderId="0" xfId="7" applyFont="1" applyBorder="1" applyAlignment="1">
      <alignment vertical="center"/>
    </xf>
    <xf numFmtId="0" fontId="24" fillId="0" borderId="1" xfId="7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0" fontId="26" fillId="0" borderId="23" xfId="7" applyFont="1" applyBorder="1" applyAlignment="1">
      <alignment horizontal="left" vertical="top"/>
    </xf>
    <xf numFmtId="0" fontId="27" fillId="0" borderId="17" xfId="7" applyFont="1" applyBorder="1" applyAlignment="1">
      <alignment vertical="center"/>
    </xf>
    <xf numFmtId="0" fontId="30" fillId="0" borderId="17" xfId="7" applyBorder="1"/>
    <xf numFmtId="0" fontId="30" fillId="0" borderId="24" xfId="7" applyBorder="1"/>
    <xf numFmtId="0" fontId="26" fillId="0" borderId="21" xfId="7" applyFont="1" applyBorder="1" applyAlignment="1">
      <alignment horizontal="left" vertical="top"/>
    </xf>
    <xf numFmtId="0" fontId="30" fillId="0" borderId="0" xfId="7" applyBorder="1"/>
    <xf numFmtId="0" fontId="30" fillId="0" borderId="18" xfId="7" applyBorder="1"/>
    <xf numFmtId="0" fontId="27" fillId="0" borderId="18" xfId="7" applyFont="1" applyBorder="1" applyAlignment="1">
      <alignment vertical="center"/>
    </xf>
    <xf numFmtId="0" fontId="26" fillId="0" borderId="22" xfId="7" applyFont="1" applyBorder="1" applyAlignment="1">
      <alignment horizontal="left" vertical="top"/>
    </xf>
    <xf numFmtId="0" fontId="30" fillId="0" borderId="7" xfId="7" applyBorder="1"/>
    <xf numFmtId="0" fontId="27" fillId="0" borderId="7" xfId="7" applyFont="1" applyBorder="1" applyAlignment="1">
      <alignment vertical="center"/>
    </xf>
    <xf numFmtId="0" fontId="30" fillId="0" borderId="20" xfId="7" applyBorder="1"/>
    <xf numFmtId="0" fontId="27" fillId="0" borderId="2" xfId="7" applyFont="1" applyBorder="1" applyAlignment="1">
      <alignment vertical="center"/>
    </xf>
    <xf numFmtId="0" fontId="30" fillId="0" borderId="3" xfId="7" applyBorder="1"/>
    <xf numFmtId="0" fontId="27" fillId="0" borderId="3" xfId="7" applyFont="1" applyBorder="1" applyAlignment="1">
      <alignment vertical="center"/>
    </xf>
    <xf numFmtId="0" fontId="30" fillId="0" borderId="4" xfId="7" applyBorder="1"/>
    <xf numFmtId="0" fontId="26" fillId="0" borderId="21" xfId="7" applyFont="1" applyBorder="1" applyAlignment="1">
      <alignment vertical="top"/>
    </xf>
    <xf numFmtId="3" fontId="8" fillId="0" borderId="1" xfId="2" applyNumberFormat="1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10" fillId="2" borderId="2" xfId="2" applyNumberFormat="1" applyFont="1" applyFill="1" applyBorder="1" applyAlignment="1">
      <alignment horizontal="center" vertical="center"/>
    </xf>
    <xf numFmtId="3" fontId="10" fillId="2" borderId="3" xfId="2" applyNumberFormat="1" applyFont="1" applyFill="1" applyBorder="1" applyAlignment="1">
      <alignment horizontal="center" vertical="center"/>
    </xf>
    <xf numFmtId="3" fontId="10" fillId="2" borderId="4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0" fontId="20" fillId="7" borderId="0" xfId="5" applyFont="1" applyFill="1" applyBorder="1" applyAlignment="1">
      <alignment horizontal="center" vertical="center"/>
    </xf>
    <xf numFmtId="0" fontId="20" fillId="7" borderId="18" xfId="5" applyFont="1" applyFill="1" applyBorder="1" applyAlignment="1">
      <alignment horizontal="center" vertical="center"/>
    </xf>
    <xf numFmtId="0" fontId="20" fillId="7" borderId="7" xfId="5" applyFont="1" applyFill="1" applyBorder="1" applyAlignment="1">
      <alignment horizontal="center" vertical="center"/>
    </xf>
    <xf numFmtId="0" fontId="20" fillId="7" borderId="20" xfId="5" applyFont="1" applyFill="1" applyBorder="1" applyAlignment="1">
      <alignment horizontal="center" vertical="center"/>
    </xf>
    <xf numFmtId="0" fontId="20" fillId="7" borderId="5" xfId="5" applyFont="1" applyFill="1" applyBorder="1" applyAlignment="1">
      <alignment horizontal="center" vertical="center"/>
    </xf>
    <xf numFmtId="0" fontId="20" fillId="7" borderId="19" xfId="5" applyFont="1" applyFill="1" applyBorder="1" applyAlignment="1">
      <alignment horizontal="center" vertical="center"/>
    </xf>
    <xf numFmtId="0" fontId="20" fillId="7" borderId="6" xfId="5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24" fillId="0" borderId="1" xfId="7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2" fillId="0" borderId="0" xfId="6" applyFont="1" applyBorder="1" applyAlignment="1">
      <alignment horizontal="center" vertical="center"/>
    </xf>
    <xf numFmtId="0" fontId="23" fillId="0" borderId="1" xfId="6" applyFont="1" applyBorder="1" applyAlignment="1">
      <alignment horizontal="center"/>
    </xf>
    <xf numFmtId="3" fontId="5" fillId="2" borderId="2" xfId="2" applyNumberFormat="1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horizontal="center" vertical="center" wrapText="1"/>
    </xf>
    <xf numFmtId="3" fontId="8" fillId="0" borderId="19" xfId="3" applyNumberFormat="1" applyFont="1" applyFill="1" applyBorder="1" applyAlignment="1">
      <alignment horizontal="center" vertical="center" wrapText="1"/>
    </xf>
    <xf numFmtId="3" fontId="8" fillId="0" borderId="6" xfId="3" applyNumberFormat="1" applyFont="1" applyFill="1" applyBorder="1" applyAlignment="1">
      <alignment horizontal="center" vertical="center" wrapText="1"/>
    </xf>
    <xf numFmtId="3" fontId="11" fillId="8" borderId="1" xfId="2" applyNumberFormat="1" applyFont="1" applyFill="1" applyBorder="1" applyAlignment="1">
      <alignment horizontal="center" vertical="center"/>
    </xf>
    <xf numFmtId="3" fontId="5" fillId="5" borderId="0" xfId="2" applyNumberFormat="1" applyFont="1" applyFill="1" applyAlignment="1">
      <alignment vertical="center"/>
    </xf>
    <xf numFmtId="0" fontId="5" fillId="8" borderId="0" xfId="1" applyFont="1" applyFill="1" applyAlignment="1">
      <alignment vertical="center"/>
    </xf>
    <xf numFmtId="0" fontId="31" fillId="0" borderId="0" xfId="0" applyFont="1" applyAlignment="1">
      <alignment horizontal="center"/>
    </xf>
    <xf numFmtId="0" fontId="32" fillId="10" borderId="1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left" vertical="center" wrapText="1"/>
    </xf>
    <xf numFmtId="0" fontId="34" fillId="12" borderId="1" xfId="0" applyFont="1" applyFill="1" applyBorder="1" applyAlignment="1">
      <alignment horizontal="center" vertical="center" wrapText="1"/>
    </xf>
    <xf numFmtId="0" fontId="34" fillId="12" borderId="1" xfId="0" applyFont="1" applyFill="1" applyBorder="1" applyAlignment="1">
      <alignment horizontal="center" vertical="center" wrapText="1"/>
    </xf>
    <xf numFmtId="0" fontId="35" fillId="11" borderId="21" xfId="0" applyFont="1" applyFill="1" applyBorder="1" applyAlignment="1">
      <alignment horizontal="center" vertical="center" wrapText="1"/>
    </xf>
    <xf numFmtId="0" fontId="35" fillId="11" borderId="0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left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6" fillId="11" borderId="0" xfId="0" applyFont="1" applyFill="1" applyBorder="1" applyAlignment="1">
      <alignment vertical="center" wrapText="1"/>
    </xf>
    <xf numFmtId="0" fontId="0" fillId="11" borderId="0" xfId="0" applyFill="1"/>
    <xf numFmtId="0" fontId="33" fillId="11" borderId="1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left" vertical="center" wrapText="1"/>
    </xf>
    <xf numFmtId="3" fontId="10" fillId="13" borderId="1" xfId="2" applyNumberFormat="1" applyFont="1" applyFill="1" applyBorder="1" applyAlignment="1">
      <alignment horizontal="center" vertical="center"/>
    </xf>
  </cellXfs>
  <cellStyles count="8">
    <cellStyle name="Normal_2002 -kreveti,SKZZ,dijag2002_usporedno s ponudom2003" xfId="3"/>
    <cellStyle name="Normalno" xfId="0" builtinId="0"/>
    <cellStyle name="Normalno 2" xfId="5"/>
    <cellStyle name="Normalno 3" xfId="4"/>
    <cellStyle name="Normalno 4" xfId="1"/>
    <cellStyle name="Normalno 5" xfId="6"/>
    <cellStyle name="Normalno 6" xfId="7"/>
    <cellStyle name="Obično_Postelje_2007-20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Ugovori/ODJEL%20SKZZ%20I%20BZZ/00_MREZA/MRE&#381;A_2024%2025%20NOVA/Postelje,%20specijalisti&#269;ke%20ordinacije,%20dijagnosti&#269;ke%20jedinice%20mjesta%20dnevne%20bolnic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elje BZZ "/>
      <sheetName val="Mjesta dnevne bolnice"/>
      <sheetName val="bolnički skzz 112020"/>
      <sheetName val="bolnički SKZZ"/>
      <sheetName val="Postelje palijativne ustanove"/>
      <sheetName val="MREŽA TRANSFUZIJSKE DJ. ZA KRV"/>
      <sheetName val="MREŽA TRANSPLANTACIJA"/>
      <sheetName val="hemodijaliz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0"/>
  <sheetViews>
    <sheetView tabSelected="1" workbookViewId="0">
      <pane xSplit="6" ySplit="4" topLeftCell="G5" activePane="bottomRight" state="frozen"/>
      <selection activeCell="B1" sqref="B1:D1048576"/>
      <selection pane="topRight" activeCell="B1" sqref="B1:D1048576"/>
      <selection pane="bottomLeft" activeCell="B1" sqref="B1:D1048576"/>
      <selection pane="bottomRight" activeCell="F72" sqref="F72"/>
    </sheetView>
  </sheetViews>
  <sheetFormatPr defaultColWidth="8.85546875" defaultRowHeight="11.25"/>
  <cols>
    <col min="1" max="1" width="4.28515625" style="3" customWidth="1"/>
    <col min="2" max="2" width="8" style="3" customWidth="1"/>
    <col min="3" max="3" width="12.7109375" style="3" customWidth="1"/>
    <col min="4" max="4" width="8.7109375" style="3" customWidth="1"/>
    <col min="5" max="5" width="9.5703125" style="3" bestFit="1" customWidth="1"/>
    <col min="6" max="6" width="45" style="3" customWidth="1"/>
    <col min="7" max="44" width="9.28515625" style="3" customWidth="1"/>
    <col min="45" max="46" width="9.28515625" style="4" customWidth="1"/>
    <col min="47" max="48" width="9.28515625" style="5" customWidth="1"/>
    <col min="49" max="49" width="12.42578125" style="5" customWidth="1"/>
    <col min="50" max="53" width="9.28515625" style="5" customWidth="1"/>
    <col min="54" max="54" width="9.28515625" style="6" customWidth="1"/>
    <col min="55" max="55" width="11" style="7" customWidth="1"/>
    <col min="56" max="56" width="145" style="3" bestFit="1" customWidth="1"/>
    <col min="57" max="16384" width="8.85546875" style="3"/>
  </cols>
  <sheetData>
    <row r="1" spans="1:56" ht="24.75" customHeight="1">
      <c r="A1" s="120" t="s">
        <v>806</v>
      </c>
      <c r="B1" s="120"/>
      <c r="C1" s="120"/>
      <c r="D1" s="120"/>
      <c r="E1" s="120"/>
      <c r="F1" s="120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56" ht="15" customHeight="1">
      <c r="G2" s="119">
        <v>301</v>
      </c>
      <c r="H2" s="119"/>
      <c r="I2" s="119">
        <v>302</v>
      </c>
      <c r="J2" s="119"/>
      <c r="K2" s="119">
        <v>303</v>
      </c>
      <c r="L2" s="119"/>
      <c r="M2" s="119">
        <v>304</v>
      </c>
      <c r="N2" s="119"/>
      <c r="O2" s="119">
        <v>305</v>
      </c>
      <c r="P2" s="119"/>
      <c r="Q2" s="119">
        <v>306</v>
      </c>
      <c r="R2" s="119"/>
      <c r="S2" s="119">
        <v>307</v>
      </c>
      <c r="T2" s="119"/>
      <c r="U2" s="139"/>
      <c r="V2" s="140"/>
      <c r="W2" s="119">
        <v>309</v>
      </c>
      <c r="X2" s="119"/>
      <c r="Y2" s="119">
        <v>310</v>
      </c>
      <c r="Z2" s="119"/>
      <c r="AA2" s="119">
        <v>311</v>
      </c>
      <c r="AB2" s="119"/>
      <c r="AC2" s="119">
        <v>312</v>
      </c>
      <c r="AD2" s="119"/>
      <c r="AE2" s="119">
        <v>313</v>
      </c>
      <c r="AF2" s="119"/>
      <c r="AG2" s="119">
        <v>314</v>
      </c>
      <c r="AH2" s="119"/>
      <c r="AI2" s="119">
        <v>315</v>
      </c>
      <c r="AJ2" s="119"/>
      <c r="AK2" s="119">
        <v>316</v>
      </c>
      <c r="AL2" s="119"/>
      <c r="AM2" s="119">
        <v>317</v>
      </c>
      <c r="AN2" s="119"/>
      <c r="AO2" s="119">
        <v>318</v>
      </c>
      <c r="AP2" s="119"/>
      <c r="AQ2" s="139">
        <v>319</v>
      </c>
      <c r="AR2" s="140"/>
      <c r="AS2" s="114"/>
      <c r="AT2" s="114"/>
      <c r="AU2" s="88">
        <v>320</v>
      </c>
      <c r="AV2" s="88">
        <v>396</v>
      </c>
      <c r="AW2" s="88">
        <v>392</v>
      </c>
      <c r="AX2" s="88">
        <v>391</v>
      </c>
      <c r="AY2" s="88"/>
      <c r="AZ2" s="88">
        <v>394</v>
      </c>
      <c r="BA2" s="88">
        <v>395</v>
      </c>
      <c r="BB2" s="141" t="s">
        <v>29</v>
      </c>
      <c r="BC2" s="141" t="s">
        <v>30</v>
      </c>
      <c r="BD2" s="141" t="s">
        <v>840</v>
      </c>
    </row>
    <row r="3" spans="1:56" s="8" customFormat="1" ht="46.15" customHeight="1">
      <c r="A3" s="115" t="s">
        <v>0</v>
      </c>
      <c r="B3" s="115" t="s">
        <v>1</v>
      </c>
      <c r="C3" s="115" t="s">
        <v>2</v>
      </c>
      <c r="D3" s="116" t="s">
        <v>185</v>
      </c>
      <c r="E3" s="118" t="s">
        <v>3</v>
      </c>
      <c r="F3" s="113" t="s">
        <v>4</v>
      </c>
      <c r="G3" s="113" t="s">
        <v>5</v>
      </c>
      <c r="H3" s="113"/>
      <c r="I3" s="113" t="s">
        <v>6</v>
      </c>
      <c r="J3" s="113"/>
      <c r="K3" s="113" t="s">
        <v>7</v>
      </c>
      <c r="L3" s="113"/>
      <c r="M3" s="113" t="s">
        <v>8</v>
      </c>
      <c r="N3" s="113"/>
      <c r="O3" s="113" t="s">
        <v>9</v>
      </c>
      <c r="P3" s="113"/>
      <c r="Q3" s="113" t="s">
        <v>10</v>
      </c>
      <c r="R3" s="113"/>
      <c r="S3" s="113" t="s">
        <v>11</v>
      </c>
      <c r="T3" s="113"/>
      <c r="U3" s="113" t="s">
        <v>841</v>
      </c>
      <c r="V3" s="113"/>
      <c r="W3" s="113" t="s">
        <v>12</v>
      </c>
      <c r="X3" s="113"/>
      <c r="Y3" s="113" t="s">
        <v>13</v>
      </c>
      <c r="Z3" s="113"/>
      <c r="AA3" s="113" t="s">
        <v>14</v>
      </c>
      <c r="AB3" s="113"/>
      <c r="AC3" s="113" t="s">
        <v>15</v>
      </c>
      <c r="AD3" s="113"/>
      <c r="AE3" s="113" t="s">
        <v>16</v>
      </c>
      <c r="AF3" s="113"/>
      <c r="AG3" s="113" t="s">
        <v>17</v>
      </c>
      <c r="AH3" s="113"/>
      <c r="AI3" s="113" t="s">
        <v>18</v>
      </c>
      <c r="AJ3" s="113"/>
      <c r="AK3" s="113" t="s">
        <v>19</v>
      </c>
      <c r="AL3" s="113"/>
      <c r="AM3" s="113" t="s">
        <v>20</v>
      </c>
      <c r="AN3" s="113"/>
      <c r="AO3" s="113" t="s">
        <v>21</v>
      </c>
      <c r="AP3" s="113"/>
      <c r="AQ3" s="113" t="s">
        <v>805</v>
      </c>
      <c r="AR3" s="113"/>
      <c r="AS3" s="113" t="s">
        <v>22</v>
      </c>
      <c r="AT3" s="113"/>
      <c r="AU3" s="113" t="s">
        <v>23</v>
      </c>
      <c r="AV3" s="113" t="s">
        <v>24</v>
      </c>
      <c r="AW3" s="113" t="s">
        <v>25</v>
      </c>
      <c r="AX3" s="113" t="s">
        <v>26</v>
      </c>
      <c r="AY3" s="113" t="s">
        <v>841</v>
      </c>
      <c r="AZ3" s="113" t="s">
        <v>27</v>
      </c>
      <c r="BA3" s="113" t="s">
        <v>28</v>
      </c>
      <c r="BB3" s="142"/>
      <c r="BC3" s="142"/>
      <c r="BD3" s="142"/>
    </row>
    <row r="4" spans="1:56" s="8" customFormat="1" ht="22.5">
      <c r="A4" s="115"/>
      <c r="B4" s="115"/>
      <c r="C4" s="115"/>
      <c r="D4" s="117"/>
      <c r="E4" s="118"/>
      <c r="F4" s="113"/>
      <c r="G4" s="9" t="s">
        <v>31</v>
      </c>
      <c r="H4" s="10" t="s">
        <v>32</v>
      </c>
      <c r="I4" s="9" t="s">
        <v>31</v>
      </c>
      <c r="J4" s="10" t="s">
        <v>32</v>
      </c>
      <c r="K4" s="9" t="s">
        <v>31</v>
      </c>
      <c r="L4" s="10" t="s">
        <v>32</v>
      </c>
      <c r="M4" s="9" t="s">
        <v>31</v>
      </c>
      <c r="N4" s="10" t="s">
        <v>32</v>
      </c>
      <c r="O4" s="9" t="s">
        <v>31</v>
      </c>
      <c r="P4" s="10" t="s">
        <v>32</v>
      </c>
      <c r="Q4" s="9" t="s">
        <v>31</v>
      </c>
      <c r="R4" s="10" t="s">
        <v>32</v>
      </c>
      <c r="S4" s="9" t="s">
        <v>31</v>
      </c>
      <c r="T4" s="10" t="s">
        <v>32</v>
      </c>
      <c r="U4" s="9" t="s">
        <v>31</v>
      </c>
      <c r="V4" s="10" t="s">
        <v>32</v>
      </c>
      <c r="W4" s="9" t="s">
        <v>31</v>
      </c>
      <c r="X4" s="10" t="s">
        <v>32</v>
      </c>
      <c r="Y4" s="9" t="s">
        <v>31</v>
      </c>
      <c r="Z4" s="10" t="s">
        <v>32</v>
      </c>
      <c r="AA4" s="9" t="s">
        <v>31</v>
      </c>
      <c r="AB4" s="10" t="s">
        <v>32</v>
      </c>
      <c r="AC4" s="9" t="s">
        <v>31</v>
      </c>
      <c r="AD4" s="10" t="s">
        <v>32</v>
      </c>
      <c r="AE4" s="9" t="s">
        <v>31</v>
      </c>
      <c r="AF4" s="10" t="s">
        <v>32</v>
      </c>
      <c r="AG4" s="9" t="s">
        <v>31</v>
      </c>
      <c r="AH4" s="10" t="s">
        <v>32</v>
      </c>
      <c r="AI4" s="9" t="s">
        <v>31</v>
      </c>
      <c r="AJ4" s="10" t="s">
        <v>32</v>
      </c>
      <c r="AK4" s="9" t="s">
        <v>31</v>
      </c>
      <c r="AL4" s="10" t="s">
        <v>32</v>
      </c>
      <c r="AM4" s="9" t="s">
        <v>31</v>
      </c>
      <c r="AN4" s="10" t="s">
        <v>32</v>
      </c>
      <c r="AO4" s="9" t="s">
        <v>31</v>
      </c>
      <c r="AP4" s="10" t="s">
        <v>32</v>
      </c>
      <c r="AQ4" s="9" t="s">
        <v>31</v>
      </c>
      <c r="AR4" s="10" t="s">
        <v>32</v>
      </c>
      <c r="AS4" s="9" t="s">
        <v>31</v>
      </c>
      <c r="AT4" s="10" t="s">
        <v>32</v>
      </c>
      <c r="AU4" s="113"/>
      <c r="AV4" s="113"/>
      <c r="AW4" s="113"/>
      <c r="AX4" s="113"/>
      <c r="AY4" s="113"/>
      <c r="AZ4" s="113"/>
      <c r="BA4" s="113"/>
      <c r="BB4" s="143"/>
      <c r="BC4" s="143"/>
      <c r="BD4" s="143"/>
    </row>
    <row r="5" spans="1:56" ht="22.5">
      <c r="A5" s="11">
        <v>1</v>
      </c>
      <c r="B5" s="12" t="s">
        <v>33</v>
      </c>
      <c r="C5" s="12" t="s">
        <v>34</v>
      </c>
      <c r="D5" s="11">
        <v>1</v>
      </c>
      <c r="E5" s="11" t="s">
        <v>35</v>
      </c>
      <c r="F5" s="13" t="s">
        <v>36</v>
      </c>
      <c r="G5" s="14">
        <v>290</v>
      </c>
      <c r="H5" s="14">
        <v>14</v>
      </c>
      <c r="I5" s="14">
        <v>37</v>
      </c>
      <c r="J5" s="14">
        <v>3</v>
      </c>
      <c r="K5" s="14">
        <v>36</v>
      </c>
      <c r="L5" s="14">
        <v>4</v>
      </c>
      <c r="M5" s="14">
        <v>10</v>
      </c>
      <c r="N5" s="14">
        <v>1</v>
      </c>
      <c r="O5" s="14">
        <v>40</v>
      </c>
      <c r="P5" s="14">
        <v>7</v>
      </c>
      <c r="Q5" s="14">
        <v>62</v>
      </c>
      <c r="R5" s="14">
        <v>6</v>
      </c>
      <c r="S5" s="14">
        <v>60</v>
      </c>
      <c r="T5" s="14">
        <v>20</v>
      </c>
      <c r="U5" s="14">
        <v>10</v>
      </c>
      <c r="V5" s="14"/>
      <c r="W5" s="14">
        <v>70</v>
      </c>
      <c r="X5" s="14">
        <v>15</v>
      </c>
      <c r="Y5" s="14">
        <v>216</v>
      </c>
      <c r="Z5" s="14">
        <v>10</v>
      </c>
      <c r="AA5" s="14">
        <v>23</v>
      </c>
      <c r="AB5" s="14">
        <v>6</v>
      </c>
      <c r="AC5" s="14">
        <v>34</v>
      </c>
      <c r="AD5" s="14">
        <v>5</v>
      </c>
      <c r="AE5" s="14">
        <v>10</v>
      </c>
      <c r="AF5" s="14">
        <v>1</v>
      </c>
      <c r="AG5" s="14">
        <v>26</v>
      </c>
      <c r="AH5" s="14">
        <v>2</v>
      </c>
      <c r="AI5" s="14">
        <v>28</v>
      </c>
      <c r="AJ5" s="14">
        <v>3</v>
      </c>
      <c r="AK5" s="14">
        <v>30</v>
      </c>
      <c r="AL5" s="14">
        <v>3</v>
      </c>
      <c r="AM5" s="14">
        <v>26</v>
      </c>
      <c r="AN5" s="14">
        <v>4</v>
      </c>
      <c r="AO5" s="14">
        <v>138</v>
      </c>
      <c r="AP5" s="14">
        <v>13</v>
      </c>
      <c r="AQ5" s="14"/>
      <c r="AR5" s="14"/>
      <c r="AS5" s="15">
        <f>SUM(G5,I5,K5,M5,O5,Q5,S5,W5,Y5,AA5,AC5,AE5,AG5,AI5,AK5,AM5,AO5+U5)</f>
        <v>1146</v>
      </c>
      <c r="AT5" s="16">
        <f>SUM(H5,J5,L5,N5,P5,R5,T5,X5,Z5,AB5,AD5,AF5,AH5,AJ5,AL5,AN5,AP5)</f>
        <v>117</v>
      </c>
      <c r="AU5" s="14"/>
      <c r="AV5" s="14">
        <v>38</v>
      </c>
      <c r="AW5" s="14"/>
      <c r="AX5" s="14"/>
      <c r="AY5" s="14"/>
      <c r="AZ5" s="14"/>
      <c r="BA5" s="14"/>
      <c r="BB5" s="17">
        <f>SUM(AU5:BA5)</f>
        <v>38</v>
      </c>
      <c r="BC5" s="18">
        <f>SUM(AS5:AT5,BB5)</f>
        <v>1301</v>
      </c>
    </row>
    <row r="6" spans="1:56" ht="22.5">
      <c r="A6" s="11">
        <v>2</v>
      </c>
      <c r="B6" s="12" t="s">
        <v>37</v>
      </c>
      <c r="C6" s="12" t="s">
        <v>38</v>
      </c>
      <c r="D6" s="11">
        <v>0</v>
      </c>
      <c r="E6" s="11" t="s">
        <v>39</v>
      </c>
      <c r="F6" s="13" t="s">
        <v>40</v>
      </c>
      <c r="G6" s="14">
        <v>414</v>
      </c>
      <c r="H6" s="14">
        <v>52</v>
      </c>
      <c r="I6" s="14"/>
      <c r="J6" s="14"/>
      <c r="K6" s="14">
        <v>50</v>
      </c>
      <c r="L6" s="14">
        <v>9</v>
      </c>
      <c r="M6" s="14">
        <v>20</v>
      </c>
      <c r="N6" s="14">
        <v>10</v>
      </c>
      <c r="O6" s="14">
        <v>20</v>
      </c>
      <c r="P6" s="14">
        <v>15</v>
      </c>
      <c r="Q6" s="14">
        <v>76</v>
      </c>
      <c r="R6" s="14">
        <v>9</v>
      </c>
      <c r="S6" s="14">
        <v>30</v>
      </c>
      <c r="T6" s="14">
        <v>25</v>
      </c>
      <c r="U6" s="14">
        <v>8</v>
      </c>
      <c r="V6" s="14">
        <v>1</v>
      </c>
      <c r="W6" s="14">
        <v>165</v>
      </c>
      <c r="X6" s="14">
        <v>23</v>
      </c>
      <c r="Y6" s="14">
        <v>185</v>
      </c>
      <c r="Z6" s="14">
        <v>34</v>
      </c>
      <c r="AA6" s="14">
        <v>25</v>
      </c>
      <c r="AB6" s="14">
        <v>5</v>
      </c>
      <c r="AC6" s="14">
        <v>52</v>
      </c>
      <c r="AD6" s="14">
        <v>5</v>
      </c>
      <c r="AE6" s="14"/>
      <c r="AF6" s="14"/>
      <c r="AG6" s="14">
        <v>34</v>
      </c>
      <c r="AH6" s="14">
        <v>6</v>
      </c>
      <c r="AI6" s="14">
        <v>80</v>
      </c>
      <c r="AJ6" s="14">
        <v>12</v>
      </c>
      <c r="AK6" s="14">
        <v>48</v>
      </c>
      <c r="AL6" s="14">
        <v>7</v>
      </c>
      <c r="AM6" s="14">
        <v>48</v>
      </c>
      <c r="AN6" s="14">
        <v>15</v>
      </c>
      <c r="AO6" s="14">
        <v>250</v>
      </c>
      <c r="AP6" s="14">
        <v>42</v>
      </c>
      <c r="AQ6" s="14"/>
      <c r="AR6" s="14"/>
      <c r="AS6" s="15">
        <f>SUM(G6,I6,K6,M6,O6,Q6,S6,W6,Y6,AA6,AC6,AE6,AG6,AI6,AK6,AM6,AO6+U6)</f>
        <v>1505</v>
      </c>
      <c r="AT6" s="16">
        <f>SUM(H6,J6,L6,N6,P6,R6,T6,X6,Z6,AB6,AD6,AF6,AH6,AJ6,AL6,AN6,AP6+V6)</f>
        <v>270</v>
      </c>
      <c r="AU6" s="14"/>
      <c r="AV6" s="14">
        <v>18</v>
      </c>
      <c r="AW6" s="14"/>
      <c r="AX6" s="14"/>
      <c r="AY6" s="14"/>
      <c r="AZ6" s="14"/>
      <c r="BA6" s="14"/>
      <c r="BB6" s="17">
        <f t="shared" ref="BB6:BB66" si="0">SUM(AU6:BA6)</f>
        <v>18</v>
      </c>
      <c r="BC6" s="18">
        <f>SUM(AS6:AT6,BB6)</f>
        <v>1793</v>
      </c>
    </row>
    <row r="7" spans="1:56" ht="22.5">
      <c r="A7" s="11">
        <v>3</v>
      </c>
      <c r="B7" s="12" t="s">
        <v>41</v>
      </c>
      <c r="C7" s="12" t="s">
        <v>42</v>
      </c>
      <c r="D7" s="11">
        <v>1</v>
      </c>
      <c r="E7" s="11" t="s">
        <v>43</v>
      </c>
      <c r="F7" s="12" t="s">
        <v>44</v>
      </c>
      <c r="G7" s="14">
        <v>189</v>
      </c>
      <c r="H7" s="14">
        <v>10</v>
      </c>
      <c r="I7" s="14">
        <v>30</v>
      </c>
      <c r="J7" s="14">
        <v>8</v>
      </c>
      <c r="K7" s="14">
        <v>36</v>
      </c>
      <c r="L7" s="14">
        <v>8</v>
      </c>
      <c r="M7" s="14">
        <v>10</v>
      </c>
      <c r="N7" s="14">
        <v>1</v>
      </c>
      <c r="O7" s="14">
        <v>26</v>
      </c>
      <c r="P7" s="14">
        <v>45</v>
      </c>
      <c r="Q7" s="14">
        <v>50</v>
      </c>
      <c r="R7" s="14">
        <v>10</v>
      </c>
      <c r="S7" s="14">
        <v>38</v>
      </c>
      <c r="T7" s="14">
        <v>12</v>
      </c>
      <c r="U7" s="14">
        <v>10</v>
      </c>
      <c r="V7" s="14"/>
      <c r="W7" s="14">
        <v>80</v>
      </c>
      <c r="X7" s="14">
        <v>5</v>
      </c>
      <c r="Y7" s="14">
        <v>129</v>
      </c>
      <c r="Z7" s="14">
        <v>20</v>
      </c>
      <c r="AA7" s="14">
        <v>11</v>
      </c>
      <c r="AB7" s="14">
        <v>1</v>
      </c>
      <c r="AC7" s="14">
        <v>20</v>
      </c>
      <c r="AD7" s="14">
        <v>6</v>
      </c>
      <c r="AE7" s="14">
        <v>14</v>
      </c>
      <c r="AF7" s="14">
        <v>1</v>
      </c>
      <c r="AG7" s="14">
        <v>26</v>
      </c>
      <c r="AH7" s="14">
        <v>3</v>
      </c>
      <c r="AI7" s="14">
        <v>51</v>
      </c>
      <c r="AJ7" s="14">
        <v>10</v>
      </c>
      <c r="AK7" s="14">
        <v>21</v>
      </c>
      <c r="AL7" s="14">
        <v>2</v>
      </c>
      <c r="AM7" s="14">
        <v>10</v>
      </c>
      <c r="AN7" s="14">
        <v>1</v>
      </c>
      <c r="AO7" s="14">
        <v>70</v>
      </c>
      <c r="AP7" s="14">
        <v>8</v>
      </c>
      <c r="AQ7" s="14"/>
      <c r="AR7" s="14"/>
      <c r="AS7" s="15">
        <f>SUM(G7,I7,K7,M7,O7,Q7,S7,W7,Y7,AA7,AC7,AE7,AG7,AI7,AK7,AM7,AO7+U7)</f>
        <v>821</v>
      </c>
      <c r="AT7" s="16">
        <f>SUM(H7,J7,L7,N7,P7,R7,T7,X7,Z7,AB7,AD7,AF7,AH7,AJ7,AL7,AN7,AP7)</f>
        <v>151</v>
      </c>
      <c r="AU7" s="14"/>
      <c r="AV7" s="14">
        <v>20</v>
      </c>
      <c r="AW7" s="14"/>
      <c r="AX7" s="14"/>
      <c r="AY7" s="14"/>
      <c r="AZ7" s="14"/>
      <c r="BA7" s="14"/>
      <c r="BB7" s="17">
        <f t="shared" si="0"/>
        <v>20</v>
      </c>
      <c r="BC7" s="18">
        <f t="shared" ref="BC7:BC66" si="1">SUM(AS7:AT7,BB7)</f>
        <v>992</v>
      </c>
    </row>
    <row r="8" spans="1:56" ht="22.5">
      <c r="A8" s="11">
        <v>4</v>
      </c>
      <c r="B8" s="12" t="s">
        <v>45</v>
      </c>
      <c r="C8" s="12" t="s">
        <v>46</v>
      </c>
      <c r="D8" s="11">
        <v>1</v>
      </c>
      <c r="E8" s="11" t="s">
        <v>47</v>
      </c>
      <c r="F8" s="12" t="s">
        <v>48</v>
      </c>
      <c r="G8" s="14">
        <v>233</v>
      </c>
      <c r="H8" s="14">
        <v>15</v>
      </c>
      <c r="I8" s="14">
        <v>17</v>
      </c>
      <c r="J8" s="14">
        <v>5</v>
      </c>
      <c r="K8" s="14">
        <v>20</v>
      </c>
      <c r="L8" s="14">
        <v>1</v>
      </c>
      <c r="M8" s="14">
        <v>14</v>
      </c>
      <c r="N8" s="14">
        <v>1</v>
      </c>
      <c r="O8" s="14">
        <v>37</v>
      </c>
      <c r="P8" s="14">
        <v>3</v>
      </c>
      <c r="Q8" s="14">
        <v>40</v>
      </c>
      <c r="R8" s="14">
        <v>6</v>
      </c>
      <c r="S8" s="14">
        <v>60</v>
      </c>
      <c r="T8" s="14">
        <v>10</v>
      </c>
      <c r="U8" s="14">
        <v>10</v>
      </c>
      <c r="V8" s="14">
        <v>0</v>
      </c>
      <c r="W8" s="14">
        <v>50</v>
      </c>
      <c r="X8" s="14">
        <v>20</v>
      </c>
      <c r="Y8" s="14">
        <v>210</v>
      </c>
      <c r="Z8" s="14">
        <v>14</v>
      </c>
      <c r="AA8" s="14">
        <v>20</v>
      </c>
      <c r="AB8" s="14">
        <v>3</v>
      </c>
      <c r="AC8" s="14">
        <v>26</v>
      </c>
      <c r="AD8" s="14">
        <v>2</v>
      </c>
      <c r="AE8" s="14">
        <v>17</v>
      </c>
      <c r="AF8" s="14">
        <v>1</v>
      </c>
      <c r="AG8" s="14">
        <v>23</v>
      </c>
      <c r="AH8" s="14">
        <v>1</v>
      </c>
      <c r="AI8" s="14"/>
      <c r="AJ8" s="14"/>
      <c r="AK8" s="14">
        <v>26</v>
      </c>
      <c r="AL8" s="14">
        <v>1</v>
      </c>
      <c r="AM8" s="14">
        <v>15</v>
      </c>
      <c r="AN8" s="14">
        <v>1</v>
      </c>
      <c r="AO8" s="14">
        <v>105</v>
      </c>
      <c r="AP8" s="14">
        <v>20</v>
      </c>
      <c r="AQ8" s="14"/>
      <c r="AR8" s="14"/>
      <c r="AS8" s="15">
        <f>SUM(G8,I8,K8,M8,O8,Q8,S8,W8,Y8,AA8,AC8,AE8,AG8,AI8,AK8,AM8,AO8+U8)</f>
        <v>923</v>
      </c>
      <c r="AT8" s="16">
        <f>SUM(H8,J8,L8,N8,P8,R8,T8,X8,Z8,AB8,AD8,AF8,AH8,AJ8,AL8,AN8,AP8)</f>
        <v>104</v>
      </c>
      <c r="AU8" s="14"/>
      <c r="AV8" s="14">
        <v>7</v>
      </c>
      <c r="AW8" s="14"/>
      <c r="AX8" s="14"/>
      <c r="AY8" s="14"/>
      <c r="AZ8" s="14"/>
      <c r="BA8" s="14"/>
      <c r="BB8" s="17">
        <f t="shared" si="0"/>
        <v>7</v>
      </c>
      <c r="BC8" s="18">
        <f t="shared" si="1"/>
        <v>1034</v>
      </c>
    </row>
    <row r="9" spans="1:56" ht="22.5">
      <c r="A9" s="11">
        <v>5</v>
      </c>
      <c r="B9" s="12" t="s">
        <v>37</v>
      </c>
      <c r="C9" s="12" t="s">
        <v>38</v>
      </c>
      <c r="D9" s="11">
        <v>1</v>
      </c>
      <c r="E9" s="11" t="s">
        <v>49</v>
      </c>
      <c r="F9" s="12" t="s">
        <v>842</v>
      </c>
      <c r="G9" s="85">
        <f>179+2</f>
        <v>181</v>
      </c>
      <c r="H9" s="14">
        <v>23</v>
      </c>
      <c r="I9" s="14"/>
      <c r="J9" s="14"/>
      <c r="K9" s="14">
        <v>84</v>
      </c>
      <c r="L9" s="14">
        <v>3</v>
      </c>
      <c r="M9" s="14">
        <v>22</v>
      </c>
      <c r="N9" s="14">
        <v>6</v>
      </c>
      <c r="O9" s="14">
        <v>16</v>
      </c>
      <c r="P9" s="14">
        <v>10</v>
      </c>
      <c r="Q9" s="14">
        <v>58</v>
      </c>
      <c r="R9" s="14">
        <v>9</v>
      </c>
      <c r="S9" s="85">
        <f>35+2</f>
        <v>37</v>
      </c>
      <c r="T9" s="14">
        <v>20</v>
      </c>
      <c r="U9" s="14"/>
      <c r="V9" s="14"/>
      <c r="W9" s="14">
        <v>48</v>
      </c>
      <c r="X9" s="14">
        <v>10</v>
      </c>
      <c r="Y9" s="144">
        <v>137</v>
      </c>
      <c r="Z9" s="144">
        <v>16</v>
      </c>
      <c r="AA9" s="14"/>
      <c r="AB9" s="14"/>
      <c r="AC9" s="14">
        <v>34</v>
      </c>
      <c r="AD9" s="14">
        <v>4</v>
      </c>
      <c r="AE9" s="14"/>
      <c r="AF9" s="14"/>
      <c r="AG9" s="14">
        <v>30</v>
      </c>
      <c r="AH9" s="14">
        <v>4</v>
      </c>
      <c r="AI9" s="14">
        <v>145</v>
      </c>
      <c r="AJ9" s="14">
        <v>11</v>
      </c>
      <c r="AK9" s="144">
        <v>84</v>
      </c>
      <c r="AL9" s="144">
        <v>9</v>
      </c>
      <c r="AM9" s="14">
        <v>34</v>
      </c>
      <c r="AN9" s="14">
        <v>9</v>
      </c>
      <c r="AO9" s="144">
        <v>95</v>
      </c>
      <c r="AP9" s="144">
        <v>26</v>
      </c>
      <c r="AQ9" s="14"/>
      <c r="AR9" s="14"/>
      <c r="AS9" s="15">
        <f t="shared" ref="AS9:AT24" si="2">SUM(G9,I9,K9,M9,O9,Q9,S9,W9,Y9,AA9,AC9,AE9,AG9,AI9,AK9,AM9,AO9)</f>
        <v>1005</v>
      </c>
      <c r="AT9" s="16">
        <f>SUM(H9,J9,L9,N9,P9,R9,T9,X9,Z9,AB9,AD9,AF9,AH9,AJ9,AL9,AN9,AP9)</f>
        <v>160</v>
      </c>
      <c r="AU9" s="14"/>
      <c r="AV9" s="14">
        <v>16</v>
      </c>
      <c r="AW9" s="14"/>
      <c r="AX9" s="14"/>
      <c r="AY9" s="14"/>
      <c r="AZ9" s="14"/>
      <c r="BA9" s="14"/>
      <c r="BB9" s="17">
        <f t="shared" si="0"/>
        <v>16</v>
      </c>
      <c r="BC9" s="18">
        <f t="shared" si="1"/>
        <v>1181</v>
      </c>
      <c r="BD9" s="145" t="s">
        <v>843</v>
      </c>
    </row>
    <row r="10" spans="1:56" ht="22.5">
      <c r="A10" s="11">
        <v>6</v>
      </c>
      <c r="B10" s="12" t="s">
        <v>37</v>
      </c>
      <c r="C10" s="12" t="s">
        <v>38</v>
      </c>
      <c r="D10" s="11">
        <v>1</v>
      </c>
      <c r="E10" s="11" t="s">
        <v>51</v>
      </c>
      <c r="F10" s="13" t="s">
        <v>52</v>
      </c>
      <c r="G10" s="14">
        <v>182</v>
      </c>
      <c r="H10" s="14">
        <v>36</v>
      </c>
      <c r="I10" s="14">
        <v>10</v>
      </c>
      <c r="J10" s="14"/>
      <c r="K10" s="14"/>
      <c r="L10" s="14"/>
      <c r="M10" s="14"/>
      <c r="N10" s="14"/>
      <c r="O10" s="14"/>
      <c r="P10" s="14"/>
      <c r="Q10" s="14">
        <v>46</v>
      </c>
      <c r="R10" s="14">
        <v>5</v>
      </c>
      <c r="S10" s="14">
        <v>20</v>
      </c>
      <c r="T10" s="14">
        <v>3</v>
      </c>
      <c r="U10" s="14"/>
      <c r="V10" s="14"/>
      <c r="W10" s="14"/>
      <c r="X10" s="14"/>
      <c r="Y10" s="14">
        <v>132</v>
      </c>
      <c r="Z10" s="14">
        <v>24</v>
      </c>
      <c r="AA10" s="14"/>
      <c r="AB10" s="14"/>
      <c r="AC10" s="14">
        <v>33</v>
      </c>
      <c r="AD10" s="14">
        <v>3</v>
      </c>
      <c r="AE10" s="14">
        <v>44</v>
      </c>
      <c r="AF10" s="14">
        <v>5</v>
      </c>
      <c r="AG10" s="14">
        <v>24</v>
      </c>
      <c r="AH10" s="14">
        <v>1</v>
      </c>
      <c r="AI10" s="14">
        <v>42</v>
      </c>
      <c r="AJ10" s="14">
        <v>10</v>
      </c>
      <c r="AK10" s="14">
        <v>10</v>
      </c>
      <c r="AL10" s="14">
        <v>3</v>
      </c>
      <c r="AM10" s="14">
        <v>8</v>
      </c>
      <c r="AN10" s="14">
        <v>1</v>
      </c>
      <c r="AO10" s="14"/>
      <c r="AP10" s="14"/>
      <c r="AQ10" s="14"/>
      <c r="AR10" s="14"/>
      <c r="AS10" s="15">
        <f t="shared" si="2"/>
        <v>551</v>
      </c>
      <c r="AT10" s="16">
        <f>SUM(H10,J10,L10,N10,P10,R10,T10,X10,Z10,AB10,AD10,AF10,AH10,AJ10,AL10,AN10,AP10)</f>
        <v>91</v>
      </c>
      <c r="AU10" s="14"/>
      <c r="AV10" s="14">
        <v>12</v>
      </c>
      <c r="AW10" s="14"/>
      <c r="AX10" s="14"/>
      <c r="AY10" s="14"/>
      <c r="AZ10" s="14"/>
      <c r="BA10" s="14"/>
      <c r="BB10" s="17">
        <f t="shared" si="0"/>
        <v>12</v>
      </c>
      <c r="BC10" s="18">
        <f t="shared" si="1"/>
        <v>654</v>
      </c>
    </row>
    <row r="11" spans="1:56" ht="22.5">
      <c r="A11" s="11">
        <v>7</v>
      </c>
      <c r="B11" s="12" t="s">
        <v>37</v>
      </c>
      <c r="C11" s="12" t="s">
        <v>38</v>
      </c>
      <c r="D11" s="11">
        <v>1</v>
      </c>
      <c r="E11" s="11" t="s">
        <v>53</v>
      </c>
      <c r="F11" s="13" t="s">
        <v>54</v>
      </c>
      <c r="G11" s="14">
        <v>100</v>
      </c>
      <c r="H11" s="14">
        <v>16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4">
        <v>92</v>
      </c>
      <c r="Z11" s="144">
        <v>7</v>
      </c>
      <c r="AA11" s="14"/>
      <c r="AB11" s="14"/>
      <c r="AC11" s="14"/>
      <c r="AD11" s="14"/>
      <c r="AE11" s="14"/>
      <c r="AF11" s="14"/>
      <c r="AG11" s="14">
        <v>19</v>
      </c>
      <c r="AH11" s="14">
        <v>2</v>
      </c>
      <c r="AI11" s="14">
        <v>18</v>
      </c>
      <c r="AJ11" s="14">
        <v>3</v>
      </c>
      <c r="AK11" s="14">
        <v>17</v>
      </c>
      <c r="AL11" s="14">
        <v>3</v>
      </c>
      <c r="AM11" s="14"/>
      <c r="AN11" s="14"/>
      <c r="AO11" s="14">
        <v>60</v>
      </c>
      <c r="AP11" s="14">
        <v>6</v>
      </c>
      <c r="AQ11" s="14"/>
      <c r="AR11" s="14">
        <v>1</v>
      </c>
      <c r="AS11" s="15">
        <f t="shared" si="2"/>
        <v>306</v>
      </c>
      <c r="AT11" s="16">
        <f>SUM(H11,J11,L11,N11,P11,R11,T11,X11,Z11,AB11,AD11,AF11,AH11,AJ11,AL11,AN11,AP11+AR11)</f>
        <v>38</v>
      </c>
      <c r="AU11" s="14"/>
      <c r="AV11" s="14">
        <v>6</v>
      </c>
      <c r="AW11" s="14"/>
      <c r="AX11" s="14"/>
      <c r="AY11" s="14"/>
      <c r="AZ11" s="14"/>
      <c r="BA11" s="14"/>
      <c r="BB11" s="17">
        <f t="shared" si="0"/>
        <v>6</v>
      </c>
      <c r="BC11" s="18">
        <f t="shared" si="1"/>
        <v>350</v>
      </c>
      <c r="BD11" s="146" t="s">
        <v>844</v>
      </c>
    </row>
    <row r="12" spans="1:56" ht="22.5">
      <c r="A12" s="11">
        <v>8</v>
      </c>
      <c r="B12" s="12" t="s">
        <v>37</v>
      </c>
      <c r="C12" s="12" t="s">
        <v>38</v>
      </c>
      <c r="D12" s="11" t="s">
        <v>186</v>
      </c>
      <c r="E12" s="11" t="s">
        <v>55</v>
      </c>
      <c r="F12" s="12" t="s">
        <v>56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4">
        <v>78</v>
      </c>
      <c r="X12" s="14">
        <v>8</v>
      </c>
      <c r="Y12" s="14"/>
      <c r="Z12" s="14"/>
      <c r="AA12" s="14">
        <v>84</v>
      </c>
      <c r="AB12" s="14">
        <v>4</v>
      </c>
      <c r="AC12" s="14"/>
      <c r="AD12" s="14"/>
      <c r="AE12" s="14"/>
      <c r="AF12" s="14"/>
      <c r="AG12" s="14"/>
      <c r="AH12" s="14"/>
      <c r="AI12" s="14">
        <v>10</v>
      </c>
      <c r="AJ12" s="14">
        <v>1</v>
      </c>
      <c r="AK12" s="14"/>
      <c r="AL12" s="14"/>
      <c r="AM12" s="14"/>
      <c r="AN12" s="14"/>
      <c r="AO12" s="14"/>
      <c r="AP12" s="14"/>
      <c r="AQ12" s="14"/>
      <c r="AR12" s="14"/>
      <c r="AS12" s="15">
        <f t="shared" si="2"/>
        <v>172</v>
      </c>
      <c r="AT12" s="16">
        <f t="shared" si="2"/>
        <v>13</v>
      </c>
      <c r="AU12" s="14"/>
      <c r="AV12" s="14">
        <v>4</v>
      </c>
      <c r="AW12" s="14"/>
      <c r="AX12" s="14"/>
      <c r="AY12" s="14"/>
      <c r="AZ12" s="14"/>
      <c r="BA12" s="14"/>
      <c r="BB12" s="17">
        <f t="shared" si="0"/>
        <v>4</v>
      </c>
      <c r="BC12" s="18">
        <f t="shared" si="1"/>
        <v>189</v>
      </c>
      <c r="BD12" s="146" t="s">
        <v>845</v>
      </c>
    </row>
    <row r="13" spans="1:56" ht="22.5">
      <c r="A13" s="11">
        <v>9</v>
      </c>
      <c r="B13" s="12" t="s">
        <v>45</v>
      </c>
      <c r="C13" s="12" t="s">
        <v>46</v>
      </c>
      <c r="D13" s="11" t="s">
        <v>186</v>
      </c>
      <c r="E13" s="11" t="s">
        <v>57</v>
      </c>
      <c r="F13" s="12" t="s">
        <v>58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>
        <v>75</v>
      </c>
      <c r="AJ13" s="14">
        <v>15</v>
      </c>
      <c r="AK13" s="14"/>
      <c r="AL13" s="14"/>
      <c r="AM13" s="14"/>
      <c r="AN13" s="14"/>
      <c r="AO13" s="14"/>
      <c r="AP13" s="14"/>
      <c r="AQ13" s="14"/>
      <c r="AR13" s="14"/>
      <c r="AS13" s="15">
        <f t="shared" si="2"/>
        <v>75</v>
      </c>
      <c r="AT13" s="16">
        <f t="shared" si="2"/>
        <v>15</v>
      </c>
      <c r="AU13" s="14"/>
      <c r="AV13" s="14"/>
      <c r="AW13" s="14"/>
      <c r="AX13" s="14"/>
      <c r="AY13" s="14"/>
      <c r="AZ13" s="14"/>
      <c r="BA13" s="14"/>
      <c r="BB13" s="17">
        <f t="shared" si="0"/>
        <v>0</v>
      </c>
      <c r="BC13" s="18">
        <f t="shared" si="1"/>
        <v>90</v>
      </c>
    </row>
    <row r="14" spans="1:56" ht="22.5">
      <c r="A14" s="11">
        <v>10</v>
      </c>
      <c r="B14" s="12" t="s">
        <v>37</v>
      </c>
      <c r="C14" s="12" t="s">
        <v>38</v>
      </c>
      <c r="D14" s="11" t="s">
        <v>186</v>
      </c>
      <c r="E14" s="11" t="s">
        <v>59</v>
      </c>
      <c r="F14" s="13" t="s">
        <v>60</v>
      </c>
      <c r="G14" s="14"/>
      <c r="H14" s="14"/>
      <c r="I14" s="14">
        <v>182</v>
      </c>
      <c r="J14" s="14">
        <v>34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5">
        <f t="shared" si="2"/>
        <v>182</v>
      </c>
      <c r="AT14" s="16">
        <f t="shared" si="2"/>
        <v>34</v>
      </c>
      <c r="AU14" s="14"/>
      <c r="AV14" s="14"/>
      <c r="AW14" s="14"/>
      <c r="AX14" s="14"/>
      <c r="AY14" s="14"/>
      <c r="AZ14" s="14"/>
      <c r="BA14" s="14"/>
      <c r="BB14" s="17">
        <f t="shared" si="0"/>
        <v>0</v>
      </c>
      <c r="BC14" s="18">
        <f t="shared" si="1"/>
        <v>216</v>
      </c>
    </row>
    <row r="15" spans="1:56" ht="21" customHeight="1">
      <c r="A15" s="11">
        <v>11</v>
      </c>
      <c r="B15" s="12" t="s">
        <v>45</v>
      </c>
      <c r="C15" s="12" t="s">
        <v>61</v>
      </c>
      <c r="D15" s="11">
        <v>3</v>
      </c>
      <c r="E15" s="11" t="s">
        <v>62</v>
      </c>
      <c r="F15" s="12" t="s">
        <v>63</v>
      </c>
      <c r="G15" s="14">
        <v>28</v>
      </c>
      <c r="H15" s="14">
        <v>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>
        <v>10</v>
      </c>
      <c r="X15" s="14"/>
      <c r="Y15" s="14">
        <v>17</v>
      </c>
      <c r="Z15" s="14">
        <v>3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v>10</v>
      </c>
      <c r="AP15" s="14">
        <v>2</v>
      </c>
      <c r="AQ15" s="14"/>
      <c r="AR15" s="14"/>
      <c r="AS15" s="15">
        <f t="shared" si="2"/>
        <v>65</v>
      </c>
      <c r="AT15" s="16">
        <f t="shared" si="2"/>
        <v>6</v>
      </c>
      <c r="AU15" s="14">
        <v>5</v>
      </c>
      <c r="AV15" s="14">
        <v>8</v>
      </c>
      <c r="AW15" s="14"/>
      <c r="AX15" s="14"/>
      <c r="AY15" s="14"/>
      <c r="AZ15" s="14"/>
      <c r="BA15" s="14"/>
      <c r="BB15" s="17">
        <f t="shared" si="0"/>
        <v>13</v>
      </c>
      <c r="BC15" s="18">
        <f t="shared" si="1"/>
        <v>84</v>
      </c>
    </row>
    <row r="16" spans="1:56" ht="22.5">
      <c r="A16" s="11">
        <v>12</v>
      </c>
      <c r="B16" s="12" t="s">
        <v>33</v>
      </c>
      <c r="C16" s="12" t="s">
        <v>64</v>
      </c>
      <c r="D16" s="11">
        <v>4</v>
      </c>
      <c r="E16" s="11" t="s">
        <v>65</v>
      </c>
      <c r="F16" s="12" t="s">
        <v>66</v>
      </c>
      <c r="G16" s="14">
        <v>16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>
        <v>6</v>
      </c>
      <c r="X16" s="14"/>
      <c r="Y16" s="14">
        <v>15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v>5</v>
      </c>
      <c r="AP16" s="14"/>
      <c r="AQ16" s="14"/>
      <c r="AR16" s="14"/>
      <c r="AS16" s="15">
        <f t="shared" si="2"/>
        <v>42</v>
      </c>
      <c r="AT16" s="16">
        <f t="shared" si="2"/>
        <v>0</v>
      </c>
      <c r="AU16" s="14">
        <v>81</v>
      </c>
      <c r="AV16" s="14">
        <v>20</v>
      </c>
      <c r="AW16" s="144">
        <v>15</v>
      </c>
      <c r="AX16" s="14"/>
      <c r="AY16" s="14"/>
      <c r="AZ16" s="14"/>
      <c r="BA16" s="14"/>
      <c r="BB16" s="17">
        <f t="shared" si="0"/>
        <v>116</v>
      </c>
      <c r="BC16" s="18">
        <f t="shared" si="1"/>
        <v>158</v>
      </c>
      <c r="BD16" s="146" t="s">
        <v>846</v>
      </c>
    </row>
    <row r="17" spans="1:55" ht="22.5">
      <c r="A17" s="11">
        <v>13</v>
      </c>
      <c r="B17" s="12" t="s">
        <v>41</v>
      </c>
      <c r="C17" s="12" t="s">
        <v>67</v>
      </c>
      <c r="D17" s="11">
        <v>4</v>
      </c>
      <c r="E17" s="11">
        <v>347334733</v>
      </c>
      <c r="F17" s="12" t="s">
        <v>68</v>
      </c>
      <c r="G17" s="14">
        <v>22</v>
      </c>
      <c r="H17" s="14">
        <v>1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>
        <v>6</v>
      </c>
      <c r="X17" s="14">
        <v>3</v>
      </c>
      <c r="Y17" s="14">
        <v>22</v>
      </c>
      <c r="Z17" s="14">
        <v>2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v>14</v>
      </c>
      <c r="AP17" s="14">
        <v>4</v>
      </c>
      <c r="AQ17" s="14"/>
      <c r="AR17" s="14"/>
      <c r="AS17" s="15">
        <f>SUM(G17,I17,K17,M17,O17,Q17,S17,W17,Y17,AA17,AC17,AE17,AG17,AI17,AK17,AM17,AO17,AQ17)</f>
        <v>64</v>
      </c>
      <c r="AT17" s="16">
        <f t="shared" si="2"/>
        <v>10</v>
      </c>
      <c r="AU17" s="14">
        <v>10</v>
      </c>
      <c r="AV17" s="14">
        <v>17</v>
      </c>
      <c r="AW17" s="14"/>
      <c r="AX17" s="14"/>
      <c r="AY17" s="14"/>
      <c r="AZ17" s="14"/>
      <c r="BA17" s="14"/>
      <c r="BB17" s="17">
        <f t="shared" si="0"/>
        <v>27</v>
      </c>
      <c r="BC17" s="18">
        <f t="shared" si="1"/>
        <v>101</v>
      </c>
    </row>
    <row r="18" spans="1:55" ht="22.5">
      <c r="A18" s="11">
        <v>14</v>
      </c>
      <c r="B18" s="12" t="s">
        <v>41</v>
      </c>
      <c r="C18" s="12" t="s">
        <v>69</v>
      </c>
      <c r="D18" s="11">
        <v>3</v>
      </c>
      <c r="E18" s="11" t="s">
        <v>70</v>
      </c>
      <c r="F18" s="13" t="s">
        <v>837</v>
      </c>
      <c r="G18" s="14">
        <v>25</v>
      </c>
      <c r="H18" s="14">
        <v>6</v>
      </c>
      <c r="I18" s="14"/>
      <c r="J18" s="14"/>
      <c r="K18" s="14"/>
      <c r="L18" s="14"/>
      <c r="M18" s="14"/>
      <c r="N18" s="14"/>
      <c r="O18" s="14"/>
      <c r="P18" s="14"/>
      <c r="Q18" s="14">
        <v>10</v>
      </c>
      <c r="R18" s="14">
        <v>5</v>
      </c>
      <c r="S18" s="14">
        <v>16</v>
      </c>
      <c r="T18" s="14">
        <v>4</v>
      </c>
      <c r="U18" s="14"/>
      <c r="V18" s="14"/>
      <c r="W18" s="14">
        <v>8</v>
      </c>
      <c r="X18" s="14">
        <v>2</v>
      </c>
      <c r="Y18" s="14">
        <v>15</v>
      </c>
      <c r="Z18" s="14">
        <v>6</v>
      </c>
      <c r="AA18" s="14"/>
      <c r="AB18" s="14"/>
      <c r="AC18" s="14"/>
      <c r="AD18" s="14"/>
      <c r="AE18" s="14"/>
      <c r="AF18" s="14"/>
      <c r="AG18" s="14"/>
      <c r="AH18" s="14"/>
      <c r="AI18" s="14">
        <v>15</v>
      </c>
      <c r="AJ18" s="14"/>
      <c r="AK18" s="14"/>
      <c r="AL18" s="14"/>
      <c r="AM18" s="14"/>
      <c r="AN18" s="14"/>
      <c r="AO18" s="14">
        <v>10</v>
      </c>
      <c r="AP18" s="14">
        <v>4</v>
      </c>
      <c r="AQ18" s="14"/>
      <c r="AR18" s="14"/>
      <c r="AS18" s="15">
        <f t="shared" ref="AS18:AT33" si="3">SUM(G18,I18,K18,M18,O18,Q18,S18,W18,Y18,AA18,AC18,AE18,AG18,AI18,AK18,AM18,AO18)</f>
        <v>99</v>
      </c>
      <c r="AT18" s="16">
        <f t="shared" si="2"/>
        <v>27</v>
      </c>
      <c r="AU18" s="14">
        <v>5</v>
      </c>
      <c r="AV18" s="14">
        <v>5</v>
      </c>
      <c r="AW18" s="14"/>
      <c r="AX18" s="14"/>
      <c r="AY18" s="14"/>
      <c r="AZ18" s="14"/>
      <c r="BA18" s="14"/>
      <c r="BB18" s="17">
        <f t="shared" si="0"/>
        <v>10</v>
      </c>
      <c r="BC18" s="18">
        <f t="shared" si="1"/>
        <v>136</v>
      </c>
    </row>
    <row r="19" spans="1:55" ht="22.5">
      <c r="A19" s="11">
        <v>15</v>
      </c>
      <c r="B19" s="12" t="s">
        <v>37</v>
      </c>
      <c r="C19" s="12" t="s">
        <v>72</v>
      </c>
      <c r="D19" s="11">
        <v>3</v>
      </c>
      <c r="E19" s="11" t="s">
        <v>73</v>
      </c>
      <c r="F19" s="13" t="s">
        <v>836</v>
      </c>
      <c r="G19" s="14">
        <v>73</v>
      </c>
      <c r="H19" s="14">
        <v>8</v>
      </c>
      <c r="I19" s="14">
        <v>5</v>
      </c>
      <c r="J19" s="14"/>
      <c r="K19" s="14"/>
      <c r="L19" s="14"/>
      <c r="M19" s="14"/>
      <c r="N19" s="14"/>
      <c r="O19" s="14"/>
      <c r="P19" s="14"/>
      <c r="Q19" s="14">
        <v>18</v>
      </c>
      <c r="R19" s="14">
        <v>3</v>
      </c>
      <c r="S19" s="14">
        <v>17</v>
      </c>
      <c r="T19" s="14">
        <v>2</v>
      </c>
      <c r="U19" s="14"/>
      <c r="V19" s="14"/>
      <c r="W19" s="14">
        <v>10</v>
      </c>
      <c r="X19" s="14">
        <v>4</v>
      </c>
      <c r="Y19" s="14">
        <v>40</v>
      </c>
      <c r="Z19" s="14">
        <v>7</v>
      </c>
      <c r="AA19" s="14"/>
      <c r="AB19" s="14"/>
      <c r="AC19" s="14"/>
      <c r="AD19" s="14"/>
      <c r="AE19" s="14"/>
      <c r="AF19" s="14"/>
      <c r="AG19" s="14">
        <v>10</v>
      </c>
      <c r="AH19" s="14">
        <v>1</v>
      </c>
      <c r="AI19" s="14">
        <v>12</v>
      </c>
      <c r="AJ19" s="14"/>
      <c r="AK19" s="14">
        <v>8</v>
      </c>
      <c r="AL19" s="14"/>
      <c r="AM19" s="14">
        <v>6</v>
      </c>
      <c r="AN19" s="14"/>
      <c r="AO19" s="14">
        <v>22</v>
      </c>
      <c r="AP19" s="14">
        <v>9</v>
      </c>
      <c r="AQ19" s="14"/>
      <c r="AR19" s="14"/>
      <c r="AS19" s="15">
        <f t="shared" si="3"/>
        <v>221</v>
      </c>
      <c r="AT19" s="16">
        <f t="shared" si="2"/>
        <v>34</v>
      </c>
      <c r="AU19" s="14">
        <v>10</v>
      </c>
      <c r="AV19" s="14">
        <v>50</v>
      </c>
      <c r="AW19" s="14"/>
      <c r="AX19" s="14"/>
      <c r="AY19" s="14"/>
      <c r="AZ19" s="14"/>
      <c r="BA19" s="14"/>
      <c r="BB19" s="17">
        <f t="shared" si="0"/>
        <v>60</v>
      </c>
      <c r="BC19" s="18">
        <f t="shared" si="1"/>
        <v>315</v>
      </c>
    </row>
    <row r="20" spans="1:55" ht="12">
      <c r="A20" s="11">
        <v>16</v>
      </c>
      <c r="B20" s="12" t="s">
        <v>37</v>
      </c>
      <c r="C20" s="12" t="s">
        <v>75</v>
      </c>
      <c r="D20" s="11">
        <v>3</v>
      </c>
      <c r="E20" s="11" t="s">
        <v>76</v>
      </c>
      <c r="F20" s="13" t="s">
        <v>77</v>
      </c>
      <c r="G20" s="14">
        <v>80</v>
      </c>
      <c r="H20" s="14">
        <v>7</v>
      </c>
      <c r="I20" s="14">
        <v>8</v>
      </c>
      <c r="J20" s="14"/>
      <c r="K20" s="14"/>
      <c r="L20" s="14"/>
      <c r="M20" s="14"/>
      <c r="N20" s="14"/>
      <c r="O20" s="14"/>
      <c r="P20" s="14"/>
      <c r="Q20" s="14">
        <v>14</v>
      </c>
      <c r="R20" s="14">
        <v>3</v>
      </c>
      <c r="S20" s="14">
        <v>16</v>
      </c>
      <c r="T20" s="14">
        <v>5</v>
      </c>
      <c r="U20" s="14"/>
      <c r="V20" s="14"/>
      <c r="W20" s="14">
        <v>22</v>
      </c>
      <c r="X20" s="14">
        <v>2</v>
      </c>
      <c r="Y20" s="14">
        <v>40</v>
      </c>
      <c r="Z20" s="14">
        <v>4</v>
      </c>
      <c r="AA20" s="14"/>
      <c r="AB20" s="14"/>
      <c r="AC20" s="14"/>
      <c r="AD20" s="14"/>
      <c r="AE20" s="14"/>
      <c r="AF20" s="14"/>
      <c r="AG20" s="14">
        <v>6</v>
      </c>
      <c r="AH20" s="14"/>
      <c r="AI20" s="14">
        <v>26</v>
      </c>
      <c r="AJ20" s="14"/>
      <c r="AK20" s="14">
        <v>8</v>
      </c>
      <c r="AL20" s="14">
        <v>1</v>
      </c>
      <c r="AM20" s="14">
        <v>4</v>
      </c>
      <c r="AN20" s="14"/>
      <c r="AO20" s="14">
        <v>32</v>
      </c>
      <c r="AP20" s="14">
        <v>2</v>
      </c>
      <c r="AQ20" s="14"/>
      <c r="AR20" s="14"/>
      <c r="AS20" s="15">
        <f t="shared" si="3"/>
        <v>256</v>
      </c>
      <c r="AT20" s="16">
        <f t="shared" si="2"/>
        <v>24</v>
      </c>
      <c r="AU20" s="14"/>
      <c r="AV20" s="14">
        <v>25</v>
      </c>
      <c r="AW20" s="14"/>
      <c r="AX20" s="14"/>
      <c r="AY20" s="14"/>
      <c r="AZ20" s="14"/>
      <c r="BA20" s="14"/>
      <c r="BB20" s="17">
        <f t="shared" si="0"/>
        <v>25</v>
      </c>
      <c r="BC20" s="18">
        <f t="shared" si="1"/>
        <v>305</v>
      </c>
    </row>
    <row r="21" spans="1:55" ht="22.5">
      <c r="A21" s="11">
        <v>17</v>
      </c>
      <c r="B21" s="12" t="s">
        <v>33</v>
      </c>
      <c r="C21" s="12" t="s">
        <v>78</v>
      </c>
      <c r="D21" s="11">
        <v>2</v>
      </c>
      <c r="E21" s="11" t="s">
        <v>79</v>
      </c>
      <c r="F21" s="13" t="s">
        <v>80</v>
      </c>
      <c r="G21" s="14">
        <v>68</v>
      </c>
      <c r="H21" s="14">
        <v>10</v>
      </c>
      <c r="I21" s="14">
        <v>10</v>
      </c>
      <c r="J21" s="14">
        <v>0</v>
      </c>
      <c r="K21" s="14"/>
      <c r="L21" s="14"/>
      <c r="M21" s="14"/>
      <c r="N21" s="14"/>
      <c r="O21" s="14"/>
      <c r="P21" s="14"/>
      <c r="Q21" s="14">
        <v>14</v>
      </c>
      <c r="R21" s="14">
        <v>4</v>
      </c>
      <c r="S21" s="14">
        <v>19</v>
      </c>
      <c r="T21" s="14">
        <v>2</v>
      </c>
      <c r="U21" s="14"/>
      <c r="V21" s="14"/>
      <c r="W21" s="14">
        <v>17</v>
      </c>
      <c r="X21" s="14">
        <v>4</v>
      </c>
      <c r="Y21" s="14">
        <v>42</v>
      </c>
      <c r="Z21" s="14">
        <v>6</v>
      </c>
      <c r="AA21" s="14"/>
      <c r="AB21" s="14"/>
      <c r="AC21" s="14">
        <v>5</v>
      </c>
      <c r="AD21" s="14">
        <v>0</v>
      </c>
      <c r="AE21" s="14"/>
      <c r="AF21" s="14"/>
      <c r="AG21" s="14">
        <v>5</v>
      </c>
      <c r="AH21" s="14">
        <v>3</v>
      </c>
      <c r="AI21" s="14">
        <v>8</v>
      </c>
      <c r="AJ21" s="14">
        <v>3</v>
      </c>
      <c r="AK21" s="14">
        <v>7</v>
      </c>
      <c r="AL21" s="14">
        <v>4</v>
      </c>
      <c r="AM21" s="14">
        <v>5</v>
      </c>
      <c r="AN21" s="14">
        <v>0</v>
      </c>
      <c r="AO21" s="14">
        <v>27</v>
      </c>
      <c r="AP21" s="14">
        <v>8</v>
      </c>
      <c r="AQ21" s="14"/>
      <c r="AR21" s="14"/>
      <c r="AS21" s="15">
        <f t="shared" si="3"/>
        <v>227</v>
      </c>
      <c r="AT21" s="16">
        <f t="shared" si="2"/>
        <v>44</v>
      </c>
      <c r="AU21" s="14">
        <v>15</v>
      </c>
      <c r="AV21" s="14">
        <v>13</v>
      </c>
      <c r="AW21" s="14"/>
      <c r="AX21" s="14"/>
      <c r="AY21" s="14"/>
      <c r="AZ21" s="14"/>
      <c r="BA21" s="14"/>
      <c r="BB21" s="17">
        <f t="shared" si="0"/>
        <v>28</v>
      </c>
      <c r="BC21" s="18">
        <f t="shared" si="1"/>
        <v>299</v>
      </c>
    </row>
    <row r="22" spans="1:55" ht="12">
      <c r="A22" s="11">
        <v>18</v>
      </c>
      <c r="B22" s="12" t="s">
        <v>37</v>
      </c>
      <c r="C22" s="12" t="s">
        <v>81</v>
      </c>
      <c r="D22" s="11">
        <v>3</v>
      </c>
      <c r="E22" s="11" t="s">
        <v>82</v>
      </c>
      <c r="F22" s="12" t="s">
        <v>83</v>
      </c>
      <c r="G22" s="14">
        <v>88</v>
      </c>
      <c r="H22" s="14">
        <v>5</v>
      </c>
      <c r="I22" s="14">
        <v>11</v>
      </c>
      <c r="J22" s="14"/>
      <c r="K22" s="14"/>
      <c r="L22" s="14"/>
      <c r="M22" s="14"/>
      <c r="N22" s="14"/>
      <c r="O22" s="14"/>
      <c r="P22" s="14"/>
      <c r="Q22" s="14">
        <v>20</v>
      </c>
      <c r="R22" s="14">
        <v>5</v>
      </c>
      <c r="S22" s="14">
        <v>17</v>
      </c>
      <c r="T22" s="14">
        <v>5</v>
      </c>
      <c r="U22" s="14"/>
      <c r="V22" s="14"/>
      <c r="W22" s="14">
        <v>10</v>
      </c>
      <c r="X22" s="14">
        <v>5</v>
      </c>
      <c r="Y22" s="14">
        <v>76</v>
      </c>
      <c r="Z22" s="14">
        <v>6</v>
      </c>
      <c r="AA22" s="14"/>
      <c r="AB22" s="14"/>
      <c r="AC22" s="14"/>
      <c r="AD22" s="14"/>
      <c r="AE22" s="14"/>
      <c r="AF22" s="14"/>
      <c r="AG22" s="14">
        <v>8</v>
      </c>
      <c r="AH22" s="14">
        <v>2</v>
      </c>
      <c r="AI22" s="14"/>
      <c r="AJ22" s="14"/>
      <c r="AK22" s="14">
        <v>9</v>
      </c>
      <c r="AL22" s="14">
        <v>1</v>
      </c>
      <c r="AM22" s="14">
        <v>4</v>
      </c>
      <c r="AN22" s="14">
        <v>0</v>
      </c>
      <c r="AO22" s="14">
        <v>30</v>
      </c>
      <c r="AP22" s="14">
        <v>8</v>
      </c>
      <c r="AQ22" s="14"/>
      <c r="AR22" s="14"/>
      <c r="AS22" s="15">
        <f t="shared" si="3"/>
        <v>273</v>
      </c>
      <c r="AT22" s="16">
        <f t="shared" si="2"/>
        <v>37</v>
      </c>
      <c r="AU22" s="14"/>
      <c r="AV22" s="14">
        <v>5</v>
      </c>
      <c r="AW22" s="14"/>
      <c r="AX22" s="14"/>
      <c r="AY22" s="14"/>
      <c r="AZ22" s="14"/>
      <c r="BA22" s="14"/>
      <c r="BB22" s="17">
        <f t="shared" si="0"/>
        <v>5</v>
      </c>
      <c r="BC22" s="18">
        <f t="shared" si="1"/>
        <v>315</v>
      </c>
    </row>
    <row r="23" spans="1:55" ht="22.5">
      <c r="A23" s="11">
        <v>19</v>
      </c>
      <c r="B23" s="12" t="s">
        <v>37</v>
      </c>
      <c r="C23" s="12" t="s">
        <v>84</v>
      </c>
      <c r="D23" s="11">
        <v>3</v>
      </c>
      <c r="E23" s="11" t="s">
        <v>85</v>
      </c>
      <c r="F23" s="12" t="s">
        <v>86</v>
      </c>
      <c r="G23" s="14">
        <v>73</v>
      </c>
      <c r="H23" s="14">
        <v>6</v>
      </c>
      <c r="I23" s="14">
        <v>7</v>
      </c>
      <c r="J23" s="14">
        <v>0</v>
      </c>
      <c r="K23" s="14"/>
      <c r="L23" s="14"/>
      <c r="M23" s="14"/>
      <c r="N23" s="14"/>
      <c r="O23" s="14"/>
      <c r="P23" s="14"/>
      <c r="Q23" s="14">
        <v>17</v>
      </c>
      <c r="R23" s="14">
        <v>4</v>
      </c>
      <c r="S23" s="14">
        <v>19</v>
      </c>
      <c r="T23" s="14">
        <v>3</v>
      </c>
      <c r="U23" s="14"/>
      <c r="V23" s="14"/>
      <c r="W23" s="14">
        <v>14</v>
      </c>
      <c r="X23" s="14">
        <v>4</v>
      </c>
      <c r="Y23" s="14">
        <v>47</v>
      </c>
      <c r="Z23" s="14">
        <v>7</v>
      </c>
      <c r="AA23" s="14"/>
      <c r="AB23" s="14"/>
      <c r="AC23" s="14"/>
      <c r="AD23" s="14"/>
      <c r="AE23" s="14"/>
      <c r="AF23" s="14"/>
      <c r="AG23" s="14"/>
      <c r="AH23" s="14"/>
      <c r="AI23" s="14">
        <v>31</v>
      </c>
      <c r="AJ23" s="14">
        <v>3</v>
      </c>
      <c r="AK23" s="14">
        <v>8</v>
      </c>
      <c r="AL23" s="14">
        <v>4</v>
      </c>
      <c r="AM23" s="14">
        <v>4</v>
      </c>
      <c r="AN23" s="14">
        <v>0</v>
      </c>
      <c r="AO23" s="14">
        <v>17</v>
      </c>
      <c r="AP23" s="14">
        <v>7</v>
      </c>
      <c r="AQ23" s="14"/>
      <c r="AR23" s="14"/>
      <c r="AS23" s="15">
        <f t="shared" si="3"/>
        <v>237</v>
      </c>
      <c r="AT23" s="16">
        <f t="shared" si="2"/>
        <v>38</v>
      </c>
      <c r="AU23" s="14"/>
      <c r="AV23" s="14">
        <v>30</v>
      </c>
      <c r="AW23" s="14"/>
      <c r="AX23" s="14"/>
      <c r="AY23" s="14"/>
      <c r="AZ23" s="14"/>
      <c r="BA23" s="14"/>
      <c r="BB23" s="17">
        <f t="shared" si="0"/>
        <v>30</v>
      </c>
      <c r="BC23" s="18">
        <f t="shared" si="1"/>
        <v>305</v>
      </c>
    </row>
    <row r="24" spans="1:55" ht="22.5">
      <c r="A24" s="11">
        <v>20</v>
      </c>
      <c r="B24" s="12" t="s">
        <v>41</v>
      </c>
      <c r="C24" s="12" t="s">
        <v>42</v>
      </c>
      <c r="D24" s="11">
        <v>4</v>
      </c>
      <c r="E24" s="11" t="s">
        <v>87</v>
      </c>
      <c r="F24" s="12" t="s">
        <v>88</v>
      </c>
      <c r="G24" s="14">
        <v>24</v>
      </c>
      <c r="H24" s="14">
        <v>2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10</v>
      </c>
      <c r="T24" s="14">
        <v>0</v>
      </c>
      <c r="U24" s="14"/>
      <c r="V24" s="14"/>
      <c r="W24" s="14">
        <v>12</v>
      </c>
      <c r="X24" s="14">
        <v>2</v>
      </c>
      <c r="Y24" s="14">
        <v>30</v>
      </c>
      <c r="Z24" s="14">
        <v>2</v>
      </c>
      <c r="AA24" s="14"/>
      <c r="AB24" s="14"/>
      <c r="AC24" s="14"/>
      <c r="AD24" s="14"/>
      <c r="AE24" s="14"/>
      <c r="AF24" s="14"/>
      <c r="AG24" s="14">
        <v>6</v>
      </c>
      <c r="AH24" s="14"/>
      <c r="AI24" s="14"/>
      <c r="AJ24" s="14"/>
      <c r="AK24" s="14"/>
      <c r="AL24" s="14"/>
      <c r="AM24" s="14"/>
      <c r="AN24" s="14"/>
      <c r="AO24" s="14">
        <v>12</v>
      </c>
      <c r="AP24" s="14">
        <v>4</v>
      </c>
      <c r="AQ24" s="14"/>
      <c r="AR24" s="14"/>
      <c r="AS24" s="15">
        <f t="shared" si="3"/>
        <v>94</v>
      </c>
      <c r="AT24" s="16">
        <f t="shared" si="2"/>
        <v>10</v>
      </c>
      <c r="AU24" s="14">
        <v>14</v>
      </c>
      <c r="AV24" s="14">
        <v>12</v>
      </c>
      <c r="AW24" s="14"/>
      <c r="AX24" s="14"/>
      <c r="AY24" s="14"/>
      <c r="AZ24" s="14"/>
      <c r="BA24" s="14"/>
      <c r="BB24" s="17">
        <f t="shared" si="0"/>
        <v>26</v>
      </c>
      <c r="BC24" s="18">
        <f t="shared" si="1"/>
        <v>130</v>
      </c>
    </row>
    <row r="25" spans="1:55" ht="22.5">
      <c r="A25" s="11">
        <v>21</v>
      </c>
      <c r="B25" s="12" t="s">
        <v>41</v>
      </c>
      <c r="C25" s="12" t="s">
        <v>89</v>
      </c>
      <c r="D25" s="11">
        <v>4</v>
      </c>
      <c r="E25" s="19">
        <v>341734179</v>
      </c>
      <c r="F25" s="12" t="s">
        <v>90</v>
      </c>
      <c r="G25" s="14">
        <v>30</v>
      </c>
      <c r="H25" s="14">
        <v>5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>
        <v>8</v>
      </c>
      <c r="X25" s="14">
        <v>2</v>
      </c>
      <c r="Y25" s="14">
        <v>30</v>
      </c>
      <c r="Z25" s="14">
        <v>5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10</v>
      </c>
      <c r="AP25" s="14">
        <v>2</v>
      </c>
      <c r="AQ25" s="14"/>
      <c r="AR25" s="14"/>
      <c r="AS25" s="15">
        <f t="shared" si="3"/>
        <v>78</v>
      </c>
      <c r="AT25" s="16">
        <f t="shared" si="3"/>
        <v>14</v>
      </c>
      <c r="AU25" s="14">
        <v>15</v>
      </c>
      <c r="AV25" s="14">
        <v>20</v>
      </c>
      <c r="AW25" s="14"/>
      <c r="AX25" s="14"/>
      <c r="AY25" s="14"/>
      <c r="AZ25" s="14"/>
      <c r="BA25" s="14"/>
      <c r="BB25" s="17">
        <f t="shared" si="0"/>
        <v>35</v>
      </c>
      <c r="BC25" s="18">
        <f t="shared" si="1"/>
        <v>127</v>
      </c>
    </row>
    <row r="26" spans="1:55" ht="12">
      <c r="A26" s="11">
        <v>22</v>
      </c>
      <c r="B26" s="12" t="s">
        <v>37</v>
      </c>
      <c r="C26" s="12" t="s">
        <v>81</v>
      </c>
      <c r="D26" s="11">
        <v>4</v>
      </c>
      <c r="E26" s="11" t="s">
        <v>91</v>
      </c>
      <c r="F26" s="13" t="s">
        <v>92</v>
      </c>
      <c r="G26" s="14">
        <v>25</v>
      </c>
      <c r="H26" s="14">
        <v>1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>
        <v>5</v>
      </c>
      <c r="X26" s="14">
        <v>1</v>
      </c>
      <c r="Y26" s="14">
        <v>15</v>
      </c>
      <c r="Z26" s="14">
        <v>1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>
        <v>7</v>
      </c>
      <c r="AP26" s="14">
        <v>2</v>
      </c>
      <c r="AQ26" s="14"/>
      <c r="AR26" s="14"/>
      <c r="AS26" s="15">
        <f t="shared" si="3"/>
        <v>52</v>
      </c>
      <c r="AT26" s="16">
        <f t="shared" si="3"/>
        <v>5</v>
      </c>
      <c r="AU26" s="14">
        <v>15</v>
      </c>
      <c r="AV26" s="14">
        <v>15</v>
      </c>
      <c r="AW26" s="14"/>
      <c r="AX26" s="14"/>
      <c r="AY26" s="14"/>
      <c r="AZ26" s="14"/>
      <c r="BA26" s="14"/>
      <c r="BB26" s="17">
        <f t="shared" si="0"/>
        <v>30</v>
      </c>
      <c r="BC26" s="18">
        <f t="shared" si="1"/>
        <v>87</v>
      </c>
    </row>
    <row r="27" spans="1:55" ht="22.5">
      <c r="A27" s="11">
        <v>23</v>
      </c>
      <c r="B27" s="12" t="s">
        <v>41</v>
      </c>
      <c r="C27" s="12" t="s">
        <v>67</v>
      </c>
      <c r="D27" s="11">
        <v>3</v>
      </c>
      <c r="E27" s="11" t="s">
        <v>93</v>
      </c>
      <c r="F27" s="12" t="s">
        <v>94</v>
      </c>
      <c r="G27" s="14">
        <v>48</v>
      </c>
      <c r="H27" s="14">
        <v>9</v>
      </c>
      <c r="I27" s="14">
        <v>7</v>
      </c>
      <c r="J27" s="14">
        <v>1</v>
      </c>
      <c r="K27" s="14"/>
      <c r="L27" s="14"/>
      <c r="M27" s="14"/>
      <c r="N27" s="14"/>
      <c r="O27" s="14"/>
      <c r="P27" s="14"/>
      <c r="Q27" s="14">
        <v>14</v>
      </c>
      <c r="R27" s="14">
        <v>2</v>
      </c>
      <c r="S27" s="14">
        <v>12</v>
      </c>
      <c r="T27" s="14">
        <v>0</v>
      </c>
      <c r="U27" s="14"/>
      <c r="V27" s="14"/>
      <c r="W27" s="14">
        <v>9</v>
      </c>
      <c r="X27" s="14">
        <v>3</v>
      </c>
      <c r="Y27" s="14">
        <v>42</v>
      </c>
      <c r="Z27" s="14">
        <v>6</v>
      </c>
      <c r="AA27" s="14"/>
      <c r="AB27" s="14"/>
      <c r="AC27" s="14"/>
      <c r="AD27" s="14"/>
      <c r="AE27" s="14"/>
      <c r="AF27" s="14"/>
      <c r="AG27" s="14">
        <v>4</v>
      </c>
      <c r="AH27" s="14">
        <v>1</v>
      </c>
      <c r="AI27" s="14">
        <v>8</v>
      </c>
      <c r="AJ27" s="14">
        <v>1</v>
      </c>
      <c r="AK27" s="14">
        <v>8</v>
      </c>
      <c r="AL27" s="14">
        <v>1</v>
      </c>
      <c r="AM27" s="14">
        <v>4</v>
      </c>
      <c r="AN27" s="14">
        <v>0</v>
      </c>
      <c r="AO27" s="14">
        <v>15</v>
      </c>
      <c r="AP27" s="14">
        <v>4</v>
      </c>
      <c r="AQ27" s="14"/>
      <c r="AR27" s="14"/>
      <c r="AS27" s="15">
        <f>SUM(G27,I27,K27,M27,O27,Q27,S27,W27,Y27,AA27,AC27,AE27,AG27,AI27,AK27,AM27,AO27,AQ27)</f>
        <v>171</v>
      </c>
      <c r="AT27" s="16">
        <f t="shared" si="3"/>
        <v>28</v>
      </c>
      <c r="AU27" s="14"/>
      <c r="AV27" s="14">
        <v>15</v>
      </c>
      <c r="AW27" s="14"/>
      <c r="AX27" s="14"/>
      <c r="AY27" s="14"/>
      <c r="AZ27" s="14"/>
      <c r="BA27" s="14"/>
      <c r="BB27" s="17">
        <f t="shared" si="0"/>
        <v>15</v>
      </c>
      <c r="BC27" s="18">
        <f>SUM(AS27:AT27,BB27)</f>
        <v>214</v>
      </c>
    </row>
    <row r="28" spans="1:55" ht="12">
      <c r="A28" s="11">
        <v>24</v>
      </c>
      <c r="B28" s="12" t="s">
        <v>45</v>
      </c>
      <c r="C28" s="12" t="s">
        <v>95</v>
      </c>
      <c r="D28" s="11">
        <v>2</v>
      </c>
      <c r="E28" s="11" t="s">
        <v>96</v>
      </c>
      <c r="F28" s="12" t="s">
        <v>97</v>
      </c>
      <c r="G28" s="14">
        <v>102</v>
      </c>
      <c r="H28" s="14">
        <v>9</v>
      </c>
      <c r="I28" s="14">
        <v>14</v>
      </c>
      <c r="J28" s="14">
        <v>1</v>
      </c>
      <c r="K28" s="14"/>
      <c r="L28" s="14"/>
      <c r="M28" s="14"/>
      <c r="N28" s="14"/>
      <c r="O28" s="14"/>
      <c r="P28" s="14"/>
      <c r="Q28" s="14">
        <v>26</v>
      </c>
      <c r="R28" s="14">
        <v>2</v>
      </c>
      <c r="S28" s="14">
        <v>23</v>
      </c>
      <c r="T28" s="14">
        <v>3</v>
      </c>
      <c r="U28" s="14"/>
      <c r="V28" s="14"/>
      <c r="W28" s="14">
        <v>18</v>
      </c>
      <c r="X28" s="14">
        <v>8</v>
      </c>
      <c r="Y28" s="14">
        <v>58</v>
      </c>
      <c r="Z28" s="14">
        <v>5</v>
      </c>
      <c r="AA28" s="14"/>
      <c r="AB28" s="14"/>
      <c r="AC28" s="14">
        <v>9</v>
      </c>
      <c r="AD28" s="14">
        <v>1</v>
      </c>
      <c r="AE28" s="14"/>
      <c r="AF28" s="14"/>
      <c r="AG28" s="14">
        <v>7</v>
      </c>
      <c r="AH28" s="14">
        <v>1</v>
      </c>
      <c r="AI28" s="14">
        <v>20</v>
      </c>
      <c r="AJ28" s="14">
        <v>2</v>
      </c>
      <c r="AK28" s="14">
        <v>10</v>
      </c>
      <c r="AL28" s="14">
        <v>1</v>
      </c>
      <c r="AM28" s="14">
        <v>5</v>
      </c>
      <c r="AN28" s="14">
        <v>1</v>
      </c>
      <c r="AO28" s="14">
        <v>40</v>
      </c>
      <c r="AP28" s="14">
        <v>10</v>
      </c>
      <c r="AQ28" s="14"/>
      <c r="AR28" s="14"/>
      <c r="AS28" s="15">
        <f t="shared" ref="AS28:AT66" si="4">SUM(G28,I28,K28,M28,O28,Q28,S28,W28,Y28,AA28,AC28,AE28,AG28,AI28,AK28,AM28,AO28)</f>
        <v>332</v>
      </c>
      <c r="AT28" s="16">
        <f t="shared" si="3"/>
        <v>44</v>
      </c>
      <c r="AU28" s="14"/>
      <c r="AV28" s="14">
        <v>15</v>
      </c>
      <c r="AW28" s="14"/>
      <c r="AX28" s="14"/>
      <c r="AY28" s="14"/>
      <c r="AZ28" s="14"/>
      <c r="BA28" s="14"/>
      <c r="BB28" s="17">
        <f t="shared" si="0"/>
        <v>15</v>
      </c>
      <c r="BC28" s="18">
        <f t="shared" si="1"/>
        <v>391</v>
      </c>
    </row>
    <row r="29" spans="1:55" ht="22.5">
      <c r="A29" s="11">
        <v>25</v>
      </c>
      <c r="B29" s="12" t="s">
        <v>37</v>
      </c>
      <c r="C29" s="12" t="s">
        <v>98</v>
      </c>
      <c r="D29" s="11">
        <v>3</v>
      </c>
      <c r="E29" s="11" t="s">
        <v>99</v>
      </c>
      <c r="F29" s="12" t="s">
        <v>100</v>
      </c>
      <c r="G29" s="14">
        <v>100</v>
      </c>
      <c r="H29" s="14">
        <v>10</v>
      </c>
      <c r="I29" s="14">
        <v>12</v>
      </c>
      <c r="J29" s="14"/>
      <c r="K29" s="14"/>
      <c r="L29" s="14"/>
      <c r="M29" s="14"/>
      <c r="N29" s="14"/>
      <c r="O29" s="14"/>
      <c r="P29" s="14"/>
      <c r="Q29" s="14">
        <v>20</v>
      </c>
      <c r="R29" s="14">
        <v>1</v>
      </c>
      <c r="S29" s="14">
        <v>0</v>
      </c>
      <c r="T29" s="14">
        <v>2</v>
      </c>
      <c r="U29" s="14"/>
      <c r="V29" s="14"/>
      <c r="W29" s="14">
        <v>19</v>
      </c>
      <c r="X29" s="14">
        <v>2</v>
      </c>
      <c r="Y29" s="14">
        <v>40</v>
      </c>
      <c r="Z29" s="14">
        <v>4</v>
      </c>
      <c r="AA29" s="14"/>
      <c r="AB29" s="14"/>
      <c r="AC29" s="14"/>
      <c r="AD29" s="14"/>
      <c r="AE29" s="14"/>
      <c r="AF29" s="14"/>
      <c r="AG29" s="14">
        <v>8</v>
      </c>
      <c r="AH29" s="14">
        <v>0</v>
      </c>
      <c r="AI29" s="14">
        <v>22</v>
      </c>
      <c r="AJ29" s="14">
        <v>1</v>
      </c>
      <c r="AK29" s="14">
        <v>6</v>
      </c>
      <c r="AL29" s="14">
        <v>1</v>
      </c>
      <c r="AM29" s="14">
        <v>5</v>
      </c>
      <c r="AN29" s="14">
        <v>1</v>
      </c>
      <c r="AO29" s="14">
        <v>28</v>
      </c>
      <c r="AP29" s="14">
        <v>1</v>
      </c>
      <c r="AQ29" s="14"/>
      <c r="AR29" s="14"/>
      <c r="AS29" s="15">
        <f t="shared" si="4"/>
        <v>260</v>
      </c>
      <c r="AT29" s="16">
        <f t="shared" si="3"/>
        <v>23</v>
      </c>
      <c r="AU29" s="14">
        <v>55</v>
      </c>
      <c r="AV29" s="14">
        <v>40</v>
      </c>
      <c r="AW29" s="14"/>
      <c r="AX29" s="14"/>
      <c r="AY29" s="14"/>
      <c r="AZ29" s="14"/>
      <c r="BA29" s="14"/>
      <c r="BB29" s="17">
        <f t="shared" si="0"/>
        <v>95</v>
      </c>
      <c r="BC29" s="18">
        <f t="shared" si="1"/>
        <v>378</v>
      </c>
    </row>
    <row r="30" spans="1:55" ht="22.5">
      <c r="A30" s="11">
        <v>26</v>
      </c>
      <c r="B30" s="12" t="s">
        <v>41</v>
      </c>
      <c r="C30" s="12" t="s">
        <v>89</v>
      </c>
      <c r="D30" s="11">
        <v>2</v>
      </c>
      <c r="E30" s="11" t="s">
        <v>101</v>
      </c>
      <c r="F30" s="12" t="s">
        <v>102</v>
      </c>
      <c r="G30" s="14">
        <v>90</v>
      </c>
      <c r="H30" s="14">
        <v>6</v>
      </c>
      <c r="I30" s="14">
        <v>16</v>
      </c>
      <c r="J30" s="14">
        <v>2</v>
      </c>
      <c r="K30" s="14"/>
      <c r="L30" s="14"/>
      <c r="M30" s="14"/>
      <c r="N30" s="14"/>
      <c r="O30" s="14"/>
      <c r="P30" s="14"/>
      <c r="Q30" s="14">
        <v>31</v>
      </c>
      <c r="R30" s="14">
        <v>4</v>
      </c>
      <c r="S30" s="14">
        <v>35</v>
      </c>
      <c r="T30" s="14">
        <v>2</v>
      </c>
      <c r="U30" s="14"/>
      <c r="V30" s="14"/>
      <c r="W30" s="14">
        <v>25</v>
      </c>
      <c r="X30" s="14">
        <v>5</v>
      </c>
      <c r="Y30" s="14">
        <v>41</v>
      </c>
      <c r="Z30" s="14">
        <v>5</v>
      </c>
      <c r="AA30" s="14"/>
      <c r="AB30" s="14"/>
      <c r="AC30" s="14">
        <v>15</v>
      </c>
      <c r="AD30" s="14">
        <v>1</v>
      </c>
      <c r="AE30" s="14"/>
      <c r="AF30" s="14"/>
      <c r="AG30" s="14">
        <v>12</v>
      </c>
      <c r="AH30" s="14">
        <v>2</v>
      </c>
      <c r="AI30" s="14">
        <v>28</v>
      </c>
      <c r="AJ30" s="14">
        <v>6</v>
      </c>
      <c r="AK30" s="14">
        <v>12</v>
      </c>
      <c r="AL30" s="14">
        <v>3</v>
      </c>
      <c r="AM30" s="14">
        <v>8</v>
      </c>
      <c r="AN30" s="14">
        <v>0</v>
      </c>
      <c r="AO30" s="14">
        <v>40</v>
      </c>
      <c r="AP30" s="14">
        <v>6</v>
      </c>
      <c r="AQ30" s="14"/>
      <c r="AR30" s="14"/>
      <c r="AS30" s="15">
        <f t="shared" si="4"/>
        <v>353</v>
      </c>
      <c r="AT30" s="16">
        <f t="shared" si="3"/>
        <v>42</v>
      </c>
      <c r="AU30" s="14"/>
      <c r="AV30" s="14">
        <v>5</v>
      </c>
      <c r="AW30" s="14"/>
      <c r="AX30" s="14"/>
      <c r="AY30" s="14"/>
      <c r="AZ30" s="14"/>
      <c r="BA30" s="14"/>
      <c r="BB30" s="17">
        <f t="shared" si="0"/>
        <v>5</v>
      </c>
      <c r="BC30" s="18">
        <f t="shared" si="1"/>
        <v>400</v>
      </c>
    </row>
    <row r="31" spans="1:55" ht="22.5">
      <c r="A31" s="11">
        <v>27</v>
      </c>
      <c r="B31" s="12" t="s">
        <v>33</v>
      </c>
      <c r="C31" s="12" t="s">
        <v>64</v>
      </c>
      <c r="D31" s="11">
        <v>3</v>
      </c>
      <c r="E31" s="11" t="s">
        <v>103</v>
      </c>
      <c r="F31" s="13" t="s">
        <v>104</v>
      </c>
      <c r="G31" s="14">
        <v>64</v>
      </c>
      <c r="H31" s="14">
        <v>6</v>
      </c>
      <c r="I31" s="14">
        <v>11</v>
      </c>
      <c r="J31" s="14">
        <v>2</v>
      </c>
      <c r="K31" s="14"/>
      <c r="L31" s="14"/>
      <c r="M31" s="14"/>
      <c r="N31" s="14"/>
      <c r="O31" s="14"/>
      <c r="P31" s="14"/>
      <c r="Q31" s="14">
        <v>15</v>
      </c>
      <c r="R31" s="14">
        <v>2</v>
      </c>
      <c r="S31" s="14">
        <v>17</v>
      </c>
      <c r="T31" s="14">
        <v>1</v>
      </c>
      <c r="U31" s="14"/>
      <c r="V31" s="14"/>
      <c r="W31" s="14">
        <v>13</v>
      </c>
      <c r="X31" s="14">
        <v>2</v>
      </c>
      <c r="Y31" s="14">
        <v>35</v>
      </c>
      <c r="Z31" s="14">
        <v>2</v>
      </c>
      <c r="AA31" s="14"/>
      <c r="AB31" s="14"/>
      <c r="AC31" s="14"/>
      <c r="AD31" s="14"/>
      <c r="AE31" s="14"/>
      <c r="AF31" s="14"/>
      <c r="AG31" s="14">
        <v>7</v>
      </c>
      <c r="AH31" s="14">
        <v>1</v>
      </c>
      <c r="AI31" s="14">
        <v>18</v>
      </c>
      <c r="AJ31" s="14">
        <v>2</v>
      </c>
      <c r="AK31" s="14">
        <v>5</v>
      </c>
      <c r="AL31" s="14">
        <v>1</v>
      </c>
      <c r="AM31" s="14">
        <v>2</v>
      </c>
      <c r="AN31" s="14"/>
      <c r="AO31" s="14">
        <v>12</v>
      </c>
      <c r="AP31" s="14">
        <v>5</v>
      </c>
      <c r="AQ31" s="14"/>
      <c r="AR31" s="14"/>
      <c r="AS31" s="15">
        <f t="shared" si="4"/>
        <v>199</v>
      </c>
      <c r="AT31" s="16">
        <f t="shared" si="3"/>
        <v>24</v>
      </c>
      <c r="AU31" s="14"/>
      <c r="AV31" s="14">
        <v>5</v>
      </c>
      <c r="AW31" s="14"/>
      <c r="AX31" s="14"/>
      <c r="AY31" s="14"/>
      <c r="AZ31" s="14"/>
      <c r="BA31" s="14"/>
      <c r="BB31" s="17">
        <f t="shared" si="0"/>
        <v>5</v>
      </c>
      <c r="BC31" s="18">
        <f t="shared" si="1"/>
        <v>228</v>
      </c>
    </row>
    <row r="32" spans="1:55" ht="12">
      <c r="A32" s="11">
        <v>28</v>
      </c>
      <c r="B32" s="12" t="s">
        <v>37</v>
      </c>
      <c r="C32" s="12" t="s">
        <v>105</v>
      </c>
      <c r="D32" s="11">
        <v>2</v>
      </c>
      <c r="E32" s="11" t="s">
        <v>106</v>
      </c>
      <c r="F32" s="13" t="s">
        <v>107</v>
      </c>
      <c r="G32" s="14">
        <v>135</v>
      </c>
      <c r="H32" s="14">
        <v>8</v>
      </c>
      <c r="I32" s="14">
        <v>18</v>
      </c>
      <c r="J32" s="14">
        <v>1</v>
      </c>
      <c r="K32" s="14"/>
      <c r="L32" s="14"/>
      <c r="M32" s="14"/>
      <c r="N32" s="14"/>
      <c r="O32" s="14"/>
      <c r="P32" s="14"/>
      <c r="Q32" s="14">
        <v>25</v>
      </c>
      <c r="R32" s="14">
        <v>1</v>
      </c>
      <c r="S32" s="14">
        <v>25</v>
      </c>
      <c r="T32" s="14">
        <v>3</v>
      </c>
      <c r="U32" s="14"/>
      <c r="V32" s="14"/>
      <c r="W32" s="14">
        <v>20</v>
      </c>
      <c r="X32" s="14">
        <v>3</v>
      </c>
      <c r="Y32" s="14">
        <v>50</v>
      </c>
      <c r="Z32" s="14">
        <v>5</v>
      </c>
      <c r="AA32" s="14">
        <v>10</v>
      </c>
      <c r="AB32" s="14">
        <v>1</v>
      </c>
      <c r="AC32" s="14">
        <v>15</v>
      </c>
      <c r="AD32" s="14">
        <v>1</v>
      </c>
      <c r="AE32" s="14"/>
      <c r="AF32" s="14"/>
      <c r="AG32" s="14">
        <v>15</v>
      </c>
      <c r="AH32" s="14">
        <v>2</v>
      </c>
      <c r="AI32" s="14">
        <v>25</v>
      </c>
      <c r="AJ32" s="14">
        <v>2</v>
      </c>
      <c r="AK32" s="14">
        <v>12</v>
      </c>
      <c r="AL32" s="14">
        <v>1</v>
      </c>
      <c r="AM32" s="14">
        <v>10</v>
      </c>
      <c r="AN32" s="14"/>
      <c r="AO32" s="14">
        <v>45</v>
      </c>
      <c r="AP32" s="14">
        <v>5</v>
      </c>
      <c r="AQ32" s="14"/>
      <c r="AR32" s="14"/>
      <c r="AS32" s="15">
        <f t="shared" si="4"/>
        <v>405</v>
      </c>
      <c r="AT32" s="16">
        <f t="shared" si="3"/>
        <v>33</v>
      </c>
      <c r="AU32" s="14">
        <v>202</v>
      </c>
      <c r="AV32" s="14">
        <v>89</v>
      </c>
      <c r="AW32" s="14"/>
      <c r="AX32" s="14"/>
      <c r="AY32" s="14"/>
      <c r="AZ32" s="14"/>
      <c r="BA32" s="14">
        <v>191</v>
      </c>
      <c r="BB32" s="17">
        <f t="shared" si="0"/>
        <v>482</v>
      </c>
      <c r="BC32" s="18">
        <f t="shared" si="1"/>
        <v>920</v>
      </c>
    </row>
    <row r="33" spans="1:56" ht="22.5">
      <c r="A33" s="11">
        <v>29</v>
      </c>
      <c r="B33" s="12" t="s">
        <v>41</v>
      </c>
      <c r="C33" s="12" t="s">
        <v>69</v>
      </c>
      <c r="D33" s="11">
        <v>3</v>
      </c>
      <c r="E33" s="11" t="s">
        <v>108</v>
      </c>
      <c r="F33" s="13" t="s">
        <v>109</v>
      </c>
      <c r="G33" s="14">
        <v>60</v>
      </c>
      <c r="H33" s="14">
        <v>6</v>
      </c>
      <c r="I33" s="14">
        <v>11</v>
      </c>
      <c r="J33" s="14"/>
      <c r="K33" s="14"/>
      <c r="L33" s="14"/>
      <c r="M33" s="14"/>
      <c r="N33" s="14"/>
      <c r="O33" s="14"/>
      <c r="P33" s="14"/>
      <c r="Q33" s="14">
        <v>12</v>
      </c>
      <c r="R33" s="14"/>
      <c r="S33" s="14">
        <v>25</v>
      </c>
      <c r="T33" s="14"/>
      <c r="U33" s="14"/>
      <c r="V33" s="14"/>
      <c r="W33" s="14">
        <v>18</v>
      </c>
      <c r="X33" s="14">
        <v>2</v>
      </c>
      <c r="Y33" s="14">
        <v>46</v>
      </c>
      <c r="Z33" s="14">
        <v>6</v>
      </c>
      <c r="AA33" s="14"/>
      <c r="AB33" s="14"/>
      <c r="AC33" s="14"/>
      <c r="AD33" s="14"/>
      <c r="AE33" s="14"/>
      <c r="AF33" s="14"/>
      <c r="AG33" s="14">
        <v>8</v>
      </c>
      <c r="AH33" s="14"/>
      <c r="AI33" s="14">
        <v>5</v>
      </c>
      <c r="AJ33" s="14"/>
      <c r="AK33" s="14">
        <v>4</v>
      </c>
      <c r="AL33" s="14">
        <v>1</v>
      </c>
      <c r="AM33" s="14">
        <v>4</v>
      </c>
      <c r="AN33" s="14"/>
      <c r="AO33" s="14">
        <v>20</v>
      </c>
      <c r="AP33" s="14">
        <v>5</v>
      </c>
      <c r="AQ33" s="14"/>
      <c r="AR33" s="14"/>
      <c r="AS33" s="15">
        <f t="shared" si="4"/>
        <v>213</v>
      </c>
      <c r="AT33" s="16">
        <f t="shared" si="3"/>
        <v>20</v>
      </c>
      <c r="AU33" s="14">
        <v>5</v>
      </c>
      <c r="AV33" s="14">
        <v>10</v>
      </c>
      <c r="AW33" s="14"/>
      <c r="AX33" s="14"/>
      <c r="AY33" s="14"/>
      <c r="AZ33" s="14"/>
      <c r="BA33" s="14"/>
      <c r="BB33" s="17">
        <f t="shared" si="0"/>
        <v>15</v>
      </c>
      <c r="BC33" s="18">
        <f t="shared" si="1"/>
        <v>248</v>
      </c>
    </row>
    <row r="34" spans="1:56" ht="22.5">
      <c r="A34" s="11">
        <v>30</v>
      </c>
      <c r="B34" s="12" t="s">
        <v>41</v>
      </c>
      <c r="C34" s="12" t="s">
        <v>110</v>
      </c>
      <c r="D34" s="11">
        <v>3</v>
      </c>
      <c r="E34" s="11" t="s">
        <v>111</v>
      </c>
      <c r="F34" s="12" t="s">
        <v>112</v>
      </c>
      <c r="G34" s="14">
        <v>57</v>
      </c>
      <c r="H34" s="14">
        <v>10</v>
      </c>
      <c r="I34" s="14">
        <v>6</v>
      </c>
      <c r="J34" s="14">
        <v>2</v>
      </c>
      <c r="K34" s="14"/>
      <c r="L34" s="14"/>
      <c r="M34" s="14"/>
      <c r="N34" s="14"/>
      <c r="O34" s="14"/>
      <c r="P34" s="14"/>
      <c r="Q34" s="14">
        <v>12</v>
      </c>
      <c r="R34" s="14">
        <v>2</v>
      </c>
      <c r="S34" s="14">
        <v>14</v>
      </c>
      <c r="T34" s="14">
        <v>2</v>
      </c>
      <c r="U34" s="14"/>
      <c r="V34" s="14"/>
      <c r="W34" s="14">
        <v>8</v>
      </c>
      <c r="X34" s="14">
        <v>3</v>
      </c>
      <c r="Y34" s="14">
        <v>33</v>
      </c>
      <c r="Z34" s="14">
        <v>3</v>
      </c>
      <c r="AA34" s="14"/>
      <c r="AB34" s="14"/>
      <c r="AC34" s="14"/>
      <c r="AD34" s="14"/>
      <c r="AE34" s="14"/>
      <c r="AF34" s="14"/>
      <c r="AG34" s="14">
        <v>7</v>
      </c>
      <c r="AH34" s="14">
        <v>1</v>
      </c>
      <c r="AI34" s="14">
        <v>25</v>
      </c>
      <c r="AJ34" s="14">
        <v>1</v>
      </c>
      <c r="AK34" s="14">
        <v>4</v>
      </c>
      <c r="AL34" s="14"/>
      <c r="AM34" s="14">
        <v>3</v>
      </c>
      <c r="AN34" s="14"/>
      <c r="AO34" s="14">
        <v>15</v>
      </c>
      <c r="AP34" s="14">
        <v>6</v>
      </c>
      <c r="AQ34" s="14"/>
      <c r="AR34" s="14"/>
      <c r="AS34" s="15">
        <f t="shared" si="4"/>
        <v>184</v>
      </c>
      <c r="AT34" s="16">
        <f t="shared" si="4"/>
        <v>30</v>
      </c>
      <c r="AU34" s="14">
        <v>10</v>
      </c>
      <c r="AV34" s="14">
        <v>5</v>
      </c>
      <c r="AW34" s="14"/>
      <c r="AX34" s="14"/>
      <c r="AY34" s="14"/>
      <c r="AZ34" s="14"/>
      <c r="BA34" s="14"/>
      <c r="BB34" s="17">
        <f t="shared" si="0"/>
        <v>15</v>
      </c>
      <c r="BC34" s="18">
        <f t="shared" si="1"/>
        <v>229</v>
      </c>
    </row>
    <row r="35" spans="1:56" ht="22.5">
      <c r="A35" s="11">
        <v>31</v>
      </c>
      <c r="B35" s="12" t="s">
        <v>37</v>
      </c>
      <c r="C35" s="12" t="s">
        <v>113</v>
      </c>
      <c r="D35" s="11">
        <v>3</v>
      </c>
      <c r="E35" s="11" t="s">
        <v>114</v>
      </c>
      <c r="F35" s="12" t="s">
        <v>115</v>
      </c>
      <c r="G35" s="14">
        <v>71</v>
      </c>
      <c r="H35" s="14">
        <v>10</v>
      </c>
      <c r="I35" s="14"/>
      <c r="J35" s="14"/>
      <c r="K35" s="14"/>
      <c r="L35" s="14"/>
      <c r="M35" s="14"/>
      <c r="N35" s="14"/>
      <c r="O35" s="14"/>
      <c r="P35" s="14"/>
      <c r="Q35" s="14">
        <v>18</v>
      </c>
      <c r="R35" s="14">
        <v>6</v>
      </c>
      <c r="S35" s="14"/>
      <c r="T35" s="14"/>
      <c r="U35" s="14"/>
      <c r="V35" s="14"/>
      <c r="W35" s="14">
        <v>15</v>
      </c>
      <c r="X35" s="14">
        <v>4</v>
      </c>
      <c r="Y35" s="14">
        <v>47</v>
      </c>
      <c r="Z35" s="14">
        <v>4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>
        <v>24</v>
      </c>
      <c r="AP35" s="14">
        <v>6</v>
      </c>
      <c r="AQ35" s="14"/>
      <c r="AR35" s="14"/>
      <c r="AS35" s="15">
        <f t="shared" si="4"/>
        <v>175</v>
      </c>
      <c r="AT35" s="16">
        <f t="shared" si="4"/>
        <v>30</v>
      </c>
      <c r="AU35" s="14"/>
      <c r="AV35" s="14">
        <v>6</v>
      </c>
      <c r="AW35" s="14"/>
      <c r="AX35" s="14"/>
      <c r="AY35" s="14"/>
      <c r="AZ35" s="14"/>
      <c r="BA35" s="14"/>
      <c r="BB35" s="17">
        <f t="shared" si="0"/>
        <v>6</v>
      </c>
      <c r="BC35" s="18">
        <f t="shared" si="1"/>
        <v>211</v>
      </c>
    </row>
    <row r="36" spans="1:56" ht="12">
      <c r="A36" s="11">
        <v>32</v>
      </c>
      <c r="B36" s="12" t="s">
        <v>33</v>
      </c>
      <c r="C36" s="12" t="s">
        <v>116</v>
      </c>
      <c r="D36" s="11">
        <v>2</v>
      </c>
      <c r="E36" s="11" t="s">
        <v>117</v>
      </c>
      <c r="F36" s="13" t="s">
        <v>118</v>
      </c>
      <c r="G36" s="14">
        <v>120</v>
      </c>
      <c r="H36" s="14">
        <v>10</v>
      </c>
      <c r="I36" s="14">
        <v>10</v>
      </c>
      <c r="J36" s="14"/>
      <c r="K36" s="14">
        <v>5</v>
      </c>
      <c r="L36" s="14">
        <v>4</v>
      </c>
      <c r="M36" s="14"/>
      <c r="N36" s="14"/>
      <c r="O36" s="14"/>
      <c r="P36" s="14"/>
      <c r="Q36" s="14">
        <v>20</v>
      </c>
      <c r="R36" s="14">
        <v>3</v>
      </c>
      <c r="S36" s="14">
        <v>18</v>
      </c>
      <c r="T36" s="14"/>
      <c r="U36" s="14"/>
      <c r="V36" s="14"/>
      <c r="W36" s="14">
        <v>23</v>
      </c>
      <c r="X36" s="14">
        <v>8</v>
      </c>
      <c r="Y36" s="14">
        <v>56</v>
      </c>
      <c r="Z36" s="14">
        <v>12</v>
      </c>
      <c r="AA36" s="14"/>
      <c r="AB36" s="14"/>
      <c r="AC36" s="14">
        <v>12</v>
      </c>
      <c r="AD36" s="14"/>
      <c r="AE36" s="14"/>
      <c r="AF36" s="14"/>
      <c r="AG36" s="14">
        <v>14</v>
      </c>
      <c r="AH36" s="14">
        <v>2</v>
      </c>
      <c r="AI36" s="14">
        <v>14</v>
      </c>
      <c r="AJ36" s="14"/>
      <c r="AK36" s="14">
        <v>11</v>
      </c>
      <c r="AL36" s="14">
        <v>3</v>
      </c>
      <c r="AM36" s="14">
        <v>6</v>
      </c>
      <c r="AN36" s="14"/>
      <c r="AO36" s="14">
        <v>54</v>
      </c>
      <c r="AP36" s="14">
        <v>12</v>
      </c>
      <c r="AQ36" s="14"/>
      <c r="AR36" s="14"/>
      <c r="AS36" s="15">
        <f t="shared" si="4"/>
        <v>363</v>
      </c>
      <c r="AT36" s="16">
        <f t="shared" si="4"/>
        <v>54</v>
      </c>
      <c r="AU36" s="14"/>
      <c r="AV36" s="14">
        <v>10</v>
      </c>
      <c r="AW36" s="14"/>
      <c r="AX36" s="14"/>
      <c r="AY36" s="14"/>
      <c r="AZ36" s="14"/>
      <c r="BA36" s="14"/>
      <c r="BB36" s="17">
        <f t="shared" si="0"/>
        <v>10</v>
      </c>
      <c r="BC36" s="18">
        <f t="shared" si="1"/>
        <v>427</v>
      </c>
    </row>
    <row r="37" spans="1:56" ht="22.5">
      <c r="A37" s="11">
        <v>33</v>
      </c>
      <c r="B37" s="12" t="s">
        <v>37</v>
      </c>
      <c r="C37" s="12" t="s">
        <v>38</v>
      </c>
      <c r="D37" s="11">
        <v>2</v>
      </c>
      <c r="E37" s="11" t="s">
        <v>119</v>
      </c>
      <c r="F37" s="12" t="s">
        <v>120</v>
      </c>
      <c r="G37" s="14">
        <v>131</v>
      </c>
      <c r="H37" s="14">
        <v>10</v>
      </c>
      <c r="I37" s="14"/>
      <c r="J37" s="14"/>
      <c r="K37" s="14"/>
      <c r="L37" s="14"/>
      <c r="M37" s="14"/>
      <c r="N37" s="14"/>
      <c r="O37" s="14"/>
      <c r="P37" s="14"/>
      <c r="Q37" s="14">
        <v>35</v>
      </c>
      <c r="R37" s="14">
        <v>4</v>
      </c>
      <c r="S37" s="14"/>
      <c r="T37" s="14"/>
      <c r="U37" s="14"/>
      <c r="V37" s="14"/>
      <c r="W37" s="14"/>
      <c r="X37" s="14"/>
      <c r="Y37" s="14">
        <v>90</v>
      </c>
      <c r="Z37" s="14">
        <v>8</v>
      </c>
      <c r="AA37" s="14"/>
      <c r="AB37" s="14"/>
      <c r="AC37" s="14"/>
      <c r="AD37" s="14"/>
      <c r="AE37" s="14"/>
      <c r="AF37" s="14"/>
      <c r="AG37" s="14">
        <v>29</v>
      </c>
      <c r="AH37" s="14">
        <v>2</v>
      </c>
      <c r="AI37" s="14">
        <v>14</v>
      </c>
      <c r="AJ37" s="14">
        <v>2</v>
      </c>
      <c r="AK37" s="14">
        <v>20</v>
      </c>
      <c r="AL37" s="14">
        <v>3</v>
      </c>
      <c r="AM37" s="14">
        <v>20</v>
      </c>
      <c r="AN37" s="14">
        <v>2</v>
      </c>
      <c r="AO37" s="14">
        <v>80</v>
      </c>
      <c r="AP37" s="14">
        <v>25</v>
      </c>
      <c r="AQ37" s="14"/>
      <c r="AR37" s="14"/>
      <c r="AS37" s="15">
        <f t="shared" si="4"/>
        <v>419</v>
      </c>
      <c r="AT37" s="16">
        <f t="shared" si="4"/>
        <v>56</v>
      </c>
      <c r="AU37" s="14"/>
      <c r="AV37" s="14">
        <v>10</v>
      </c>
      <c r="AW37" s="14"/>
      <c r="AX37" s="14"/>
      <c r="AY37" s="14"/>
      <c r="AZ37" s="14"/>
      <c r="BA37" s="14"/>
      <c r="BB37" s="17">
        <f t="shared" si="0"/>
        <v>10</v>
      </c>
      <c r="BC37" s="18">
        <f t="shared" si="1"/>
        <v>485</v>
      </c>
    </row>
    <row r="38" spans="1:56" ht="22.5">
      <c r="A38" s="11">
        <v>34</v>
      </c>
      <c r="B38" s="12" t="s">
        <v>37</v>
      </c>
      <c r="C38" s="12" t="s">
        <v>72</v>
      </c>
      <c r="D38" s="11" t="s">
        <v>187</v>
      </c>
      <c r="E38" s="11" t="s">
        <v>121</v>
      </c>
      <c r="F38" s="13" t="s">
        <v>122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5">
        <f t="shared" si="4"/>
        <v>0</v>
      </c>
      <c r="AT38" s="16">
        <f t="shared" si="4"/>
        <v>0</v>
      </c>
      <c r="AU38" s="14"/>
      <c r="AV38" s="14"/>
      <c r="AW38" s="14">
        <v>140</v>
      </c>
      <c r="AX38" s="14"/>
      <c r="AY38" s="14"/>
      <c r="AZ38" s="14"/>
      <c r="BA38" s="14"/>
      <c r="BB38" s="17">
        <f t="shared" si="0"/>
        <v>140</v>
      </c>
      <c r="BC38" s="18">
        <f t="shared" si="1"/>
        <v>140</v>
      </c>
    </row>
    <row r="39" spans="1:56" ht="22.5">
      <c r="A39" s="11">
        <v>35</v>
      </c>
      <c r="B39" s="12" t="s">
        <v>37</v>
      </c>
      <c r="C39" s="12" t="s">
        <v>113</v>
      </c>
      <c r="D39" s="11" t="s">
        <v>187</v>
      </c>
      <c r="E39" s="11" t="s">
        <v>123</v>
      </c>
      <c r="F39" s="13" t="s">
        <v>124</v>
      </c>
      <c r="G39" s="14">
        <v>20</v>
      </c>
      <c r="H39" s="14"/>
      <c r="I39" s="14"/>
      <c r="J39" s="14"/>
      <c r="K39" s="14"/>
      <c r="L39" s="14"/>
      <c r="M39" s="14"/>
      <c r="N39" s="14"/>
      <c r="O39" s="14"/>
      <c r="P39" s="14"/>
      <c r="Q39" s="14">
        <v>10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5">
        <f t="shared" si="4"/>
        <v>30</v>
      </c>
      <c r="AT39" s="16">
        <f t="shared" si="4"/>
        <v>0</v>
      </c>
      <c r="AU39" s="14"/>
      <c r="AV39" s="14">
        <v>6</v>
      </c>
      <c r="AW39" s="144">
        <v>426</v>
      </c>
      <c r="AX39" s="14"/>
      <c r="AY39" s="14"/>
      <c r="AZ39" s="14"/>
      <c r="BA39" s="14"/>
      <c r="BB39" s="17">
        <f t="shared" si="0"/>
        <v>432</v>
      </c>
      <c r="BC39" s="18">
        <f t="shared" si="1"/>
        <v>462</v>
      </c>
      <c r="BD39" s="146" t="s">
        <v>847</v>
      </c>
    </row>
    <row r="40" spans="1:56" ht="22.5">
      <c r="A40" s="11">
        <v>36</v>
      </c>
      <c r="B40" s="12" t="s">
        <v>37</v>
      </c>
      <c r="C40" s="12" t="s">
        <v>105</v>
      </c>
      <c r="D40" s="11" t="s">
        <v>187</v>
      </c>
      <c r="E40" s="11" t="s">
        <v>125</v>
      </c>
      <c r="F40" s="12" t="s">
        <v>126</v>
      </c>
      <c r="G40" s="14"/>
      <c r="H40" s="14"/>
      <c r="I40" s="14"/>
      <c r="J40" s="14"/>
      <c r="K40" s="14"/>
      <c r="L40" s="14"/>
      <c r="M40" s="14"/>
      <c r="N40" s="14"/>
      <c r="O40" s="14">
        <v>40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5">
        <f t="shared" si="4"/>
        <v>40</v>
      </c>
      <c r="AT40" s="16">
        <f t="shared" si="4"/>
        <v>0</v>
      </c>
      <c r="AU40" s="14"/>
      <c r="AV40" s="14"/>
      <c r="AW40" s="14">
        <v>448</v>
      </c>
      <c r="AX40" s="14"/>
      <c r="AY40" s="14"/>
      <c r="AZ40" s="14"/>
      <c r="BA40" s="14"/>
      <c r="BB40" s="17">
        <f t="shared" si="0"/>
        <v>448</v>
      </c>
      <c r="BC40" s="18">
        <f t="shared" si="1"/>
        <v>488</v>
      </c>
      <c r="BD40" s="3" t="s">
        <v>848</v>
      </c>
    </row>
    <row r="41" spans="1:56" ht="21.75" customHeight="1">
      <c r="A41" s="11">
        <v>37</v>
      </c>
      <c r="B41" s="12" t="s">
        <v>45</v>
      </c>
      <c r="C41" s="12" t="s">
        <v>46</v>
      </c>
      <c r="D41" s="11" t="s">
        <v>187</v>
      </c>
      <c r="E41" s="11" t="s">
        <v>127</v>
      </c>
      <c r="F41" s="12" t="s">
        <v>128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5">
        <f t="shared" si="4"/>
        <v>0</v>
      </c>
      <c r="AT41" s="16">
        <f t="shared" si="4"/>
        <v>0</v>
      </c>
      <c r="AU41" s="14"/>
      <c r="AV41" s="14"/>
      <c r="AW41" s="14">
        <v>30</v>
      </c>
      <c r="AX41" s="14"/>
      <c r="AY41" s="14"/>
      <c r="AZ41" s="14"/>
      <c r="BA41" s="14"/>
      <c r="BB41" s="17">
        <f t="shared" si="0"/>
        <v>30</v>
      </c>
      <c r="BC41" s="18">
        <f t="shared" si="1"/>
        <v>30</v>
      </c>
    </row>
    <row r="42" spans="1:56" ht="22.5">
      <c r="A42" s="11">
        <v>38</v>
      </c>
      <c r="B42" s="12" t="s">
        <v>45</v>
      </c>
      <c r="C42" s="12" t="s">
        <v>95</v>
      </c>
      <c r="D42" s="11" t="s">
        <v>187</v>
      </c>
      <c r="E42" s="11" t="s">
        <v>129</v>
      </c>
      <c r="F42" s="12" t="s">
        <v>849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5">
        <f t="shared" si="4"/>
        <v>0</v>
      </c>
      <c r="AT42" s="16">
        <f t="shared" si="4"/>
        <v>0</v>
      </c>
      <c r="AU42" s="14"/>
      <c r="AV42" s="14"/>
      <c r="AW42" s="144">
        <v>66</v>
      </c>
      <c r="AX42" s="14"/>
      <c r="AY42" s="14"/>
      <c r="AZ42" s="14"/>
      <c r="BA42" s="14"/>
      <c r="BB42" s="17">
        <f t="shared" si="0"/>
        <v>66</v>
      </c>
      <c r="BC42" s="18">
        <f t="shared" si="1"/>
        <v>66</v>
      </c>
      <c r="BD42" s="146" t="s">
        <v>850</v>
      </c>
    </row>
    <row r="43" spans="1:56" ht="22.5">
      <c r="A43" s="11">
        <v>39</v>
      </c>
      <c r="B43" s="12" t="s">
        <v>45</v>
      </c>
      <c r="C43" s="12" t="s">
        <v>46</v>
      </c>
      <c r="D43" s="11" t="s">
        <v>187</v>
      </c>
      <c r="E43" s="11" t="s">
        <v>131</v>
      </c>
      <c r="F43" s="12" t="s">
        <v>132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5">
        <f t="shared" si="4"/>
        <v>0</v>
      </c>
      <c r="AT43" s="16">
        <f t="shared" si="4"/>
        <v>0</v>
      </c>
      <c r="AU43" s="14"/>
      <c r="AV43" s="14"/>
      <c r="AW43" s="144">
        <v>120</v>
      </c>
      <c r="AX43" s="14"/>
      <c r="AY43" s="14"/>
      <c r="AZ43" s="14"/>
      <c r="BA43" s="14"/>
      <c r="BB43" s="17">
        <f t="shared" si="0"/>
        <v>120</v>
      </c>
      <c r="BC43" s="18">
        <f t="shared" si="1"/>
        <v>120</v>
      </c>
      <c r="BD43" s="146" t="s">
        <v>851</v>
      </c>
    </row>
    <row r="44" spans="1:56" ht="22.5">
      <c r="A44" s="11">
        <v>40</v>
      </c>
      <c r="B44" s="12" t="s">
        <v>33</v>
      </c>
      <c r="C44" s="12" t="s">
        <v>34</v>
      </c>
      <c r="D44" s="11" t="s">
        <v>187</v>
      </c>
      <c r="E44" s="11" t="s">
        <v>133</v>
      </c>
      <c r="F44" s="12" t="s">
        <v>134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5">
        <f t="shared" si="4"/>
        <v>0</v>
      </c>
      <c r="AT44" s="16">
        <f t="shared" si="4"/>
        <v>0</v>
      </c>
      <c r="AU44" s="14"/>
      <c r="AV44" s="14"/>
      <c r="AW44" s="14">
        <v>120</v>
      </c>
      <c r="AX44" s="14"/>
      <c r="AY44" s="14"/>
      <c r="AZ44" s="14"/>
      <c r="BA44" s="14"/>
      <c r="BB44" s="17">
        <f t="shared" si="0"/>
        <v>120</v>
      </c>
      <c r="BC44" s="18">
        <f t="shared" si="1"/>
        <v>120</v>
      </c>
    </row>
    <row r="45" spans="1:56" ht="22.5">
      <c r="A45" s="11">
        <v>41</v>
      </c>
      <c r="B45" s="12" t="s">
        <v>33</v>
      </c>
      <c r="C45" s="12" t="s">
        <v>78</v>
      </c>
      <c r="D45" s="11" t="s">
        <v>187</v>
      </c>
      <c r="E45" s="11" t="s">
        <v>135</v>
      </c>
      <c r="F45" s="13" t="s">
        <v>136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5">
        <f t="shared" si="4"/>
        <v>0</v>
      </c>
      <c r="AT45" s="16">
        <f t="shared" si="4"/>
        <v>0</v>
      </c>
      <c r="AU45" s="14"/>
      <c r="AV45" s="14"/>
      <c r="AW45" s="14">
        <v>135</v>
      </c>
      <c r="AX45" s="14"/>
      <c r="AY45" s="14"/>
      <c r="AZ45" s="14"/>
      <c r="BA45" s="14"/>
      <c r="BB45" s="17">
        <f t="shared" si="0"/>
        <v>135</v>
      </c>
      <c r="BC45" s="18">
        <f t="shared" si="1"/>
        <v>135</v>
      </c>
    </row>
    <row r="46" spans="1:56" ht="33.75">
      <c r="A46" s="11">
        <v>42</v>
      </c>
      <c r="B46" s="12" t="s">
        <v>45</v>
      </c>
      <c r="C46" s="12" t="s">
        <v>46</v>
      </c>
      <c r="D46" s="11" t="s">
        <v>187</v>
      </c>
      <c r="E46" s="11" t="s">
        <v>137</v>
      </c>
      <c r="F46" s="13" t="s">
        <v>138</v>
      </c>
      <c r="G46" s="14">
        <v>20</v>
      </c>
      <c r="H46" s="14">
        <v>2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5">
        <f t="shared" si="4"/>
        <v>20</v>
      </c>
      <c r="AT46" s="16">
        <f t="shared" si="4"/>
        <v>2</v>
      </c>
      <c r="AU46" s="14"/>
      <c r="AV46" s="14"/>
      <c r="AW46" s="144">
        <v>110</v>
      </c>
      <c r="AX46" s="14"/>
      <c r="AY46" s="14"/>
      <c r="AZ46" s="14"/>
      <c r="BA46" s="14"/>
      <c r="BB46" s="17">
        <f t="shared" si="0"/>
        <v>110</v>
      </c>
      <c r="BC46" s="18">
        <f t="shared" si="1"/>
        <v>132</v>
      </c>
      <c r="BD46" s="146" t="s">
        <v>852</v>
      </c>
    </row>
    <row r="47" spans="1:56" ht="22.5">
      <c r="A47" s="11">
        <v>43</v>
      </c>
      <c r="B47" s="12" t="s">
        <v>37</v>
      </c>
      <c r="C47" s="12" t="s">
        <v>113</v>
      </c>
      <c r="D47" s="11" t="s">
        <v>187</v>
      </c>
      <c r="E47" s="11" t="s">
        <v>139</v>
      </c>
      <c r="F47" s="13" t="s">
        <v>140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5">
        <f t="shared" si="4"/>
        <v>0</v>
      </c>
      <c r="AT47" s="16">
        <f t="shared" si="4"/>
        <v>0</v>
      </c>
      <c r="AU47" s="14"/>
      <c r="AV47" s="14"/>
      <c r="AW47" s="14">
        <v>170</v>
      </c>
      <c r="AX47" s="14"/>
      <c r="AY47" s="14"/>
      <c r="AZ47" s="14"/>
      <c r="BA47" s="14"/>
      <c r="BB47" s="17">
        <f t="shared" si="0"/>
        <v>170</v>
      </c>
      <c r="BC47" s="18">
        <f t="shared" si="1"/>
        <v>170</v>
      </c>
    </row>
    <row r="48" spans="1:56" ht="22.5">
      <c r="A48" s="11">
        <v>44</v>
      </c>
      <c r="B48" s="12" t="s">
        <v>37</v>
      </c>
      <c r="C48" s="12" t="s">
        <v>98</v>
      </c>
      <c r="D48" s="11" t="s">
        <v>187</v>
      </c>
      <c r="E48" s="11" t="s">
        <v>141</v>
      </c>
      <c r="F48" s="12" t="s">
        <v>142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5">
        <f t="shared" si="4"/>
        <v>0</v>
      </c>
      <c r="AT48" s="16">
        <f t="shared" si="4"/>
        <v>0</v>
      </c>
      <c r="AU48" s="14"/>
      <c r="AV48" s="14"/>
      <c r="AW48" s="14">
        <v>71</v>
      </c>
      <c r="AX48" s="14"/>
      <c r="AY48" s="14"/>
      <c r="AZ48" s="14"/>
      <c r="BA48" s="14"/>
      <c r="BB48" s="17">
        <f t="shared" si="0"/>
        <v>71</v>
      </c>
      <c r="BC48" s="18">
        <f t="shared" si="1"/>
        <v>71</v>
      </c>
    </row>
    <row r="49" spans="1:56" ht="12">
      <c r="A49" s="11">
        <v>45</v>
      </c>
      <c r="B49" s="12" t="s">
        <v>33</v>
      </c>
      <c r="C49" s="12" t="s">
        <v>116</v>
      </c>
      <c r="D49" s="11" t="s">
        <v>187</v>
      </c>
      <c r="E49" s="11" t="s">
        <v>143</v>
      </c>
      <c r="F49" s="12" t="s">
        <v>144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>
        <v>37</v>
      </c>
      <c r="AJ49" s="14">
        <v>20</v>
      </c>
      <c r="AK49" s="14"/>
      <c r="AL49" s="14"/>
      <c r="AM49" s="14"/>
      <c r="AN49" s="14"/>
      <c r="AO49" s="14"/>
      <c r="AP49" s="14"/>
      <c r="AQ49" s="14"/>
      <c r="AR49" s="14"/>
      <c r="AS49" s="15">
        <f t="shared" si="4"/>
        <v>37</v>
      </c>
      <c r="AT49" s="16">
        <f t="shared" si="4"/>
        <v>20</v>
      </c>
      <c r="AU49" s="14"/>
      <c r="AV49" s="14"/>
      <c r="AW49" s="14">
        <v>40</v>
      </c>
      <c r="AX49" s="14"/>
      <c r="AY49" s="14"/>
      <c r="AZ49" s="14"/>
      <c r="BA49" s="14"/>
      <c r="BB49" s="17">
        <f t="shared" si="0"/>
        <v>40</v>
      </c>
      <c r="BC49" s="18">
        <f t="shared" si="1"/>
        <v>97</v>
      </c>
    </row>
    <row r="50" spans="1:56" ht="22.5">
      <c r="A50" s="11">
        <v>46</v>
      </c>
      <c r="B50" s="12" t="s">
        <v>41</v>
      </c>
      <c r="C50" s="12" t="s">
        <v>67</v>
      </c>
      <c r="D50" s="11" t="s">
        <v>187</v>
      </c>
      <c r="E50" s="11" t="s">
        <v>145</v>
      </c>
      <c r="F50" s="12" t="s">
        <v>146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5">
        <f t="shared" si="4"/>
        <v>0</v>
      </c>
      <c r="AT50" s="16">
        <f t="shared" si="4"/>
        <v>0</v>
      </c>
      <c r="AU50" s="14"/>
      <c r="AV50" s="14"/>
      <c r="AW50" s="14">
        <v>150</v>
      </c>
      <c r="AX50" s="14"/>
      <c r="AY50" s="14"/>
      <c r="AZ50" s="14"/>
      <c r="BA50" s="14"/>
      <c r="BB50" s="17">
        <f t="shared" si="0"/>
        <v>150</v>
      </c>
      <c r="BC50" s="18">
        <f t="shared" si="1"/>
        <v>150</v>
      </c>
    </row>
    <row r="51" spans="1:56" ht="22.5">
      <c r="A51" s="11">
        <v>47</v>
      </c>
      <c r="B51" s="12" t="s">
        <v>37</v>
      </c>
      <c r="C51" s="12" t="s">
        <v>38</v>
      </c>
      <c r="D51" s="11" t="s">
        <v>187</v>
      </c>
      <c r="E51" s="11" t="s">
        <v>147</v>
      </c>
      <c r="F51" s="12" t="s">
        <v>148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5">
        <f t="shared" si="4"/>
        <v>0</v>
      </c>
      <c r="AT51" s="16">
        <f t="shared" si="4"/>
        <v>0</v>
      </c>
      <c r="AU51" s="14"/>
      <c r="AV51" s="14"/>
      <c r="AW51" s="144">
        <v>80</v>
      </c>
      <c r="AX51" s="14"/>
      <c r="AY51" s="14"/>
      <c r="AZ51" s="14"/>
      <c r="BA51" s="14"/>
      <c r="BB51" s="17">
        <f t="shared" si="0"/>
        <v>80</v>
      </c>
      <c r="BC51" s="18">
        <f t="shared" si="1"/>
        <v>80</v>
      </c>
      <c r="BD51" s="146" t="s">
        <v>853</v>
      </c>
    </row>
    <row r="52" spans="1:56" ht="22.5">
      <c r="A52" s="11">
        <v>48</v>
      </c>
      <c r="B52" s="12" t="s">
        <v>37</v>
      </c>
      <c r="C52" s="12" t="s">
        <v>38</v>
      </c>
      <c r="D52" s="11" t="s">
        <v>188</v>
      </c>
      <c r="E52" s="11" t="s">
        <v>149</v>
      </c>
      <c r="F52" s="12" t="s">
        <v>150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>
        <v>140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5">
        <f t="shared" si="4"/>
        <v>140</v>
      </c>
      <c r="AT52" s="16">
        <f t="shared" si="4"/>
        <v>0</v>
      </c>
      <c r="AU52" s="14"/>
      <c r="AV52" s="14">
        <v>15</v>
      </c>
      <c r="AW52" s="14"/>
      <c r="AX52" s="14">
        <v>495</v>
      </c>
      <c r="AY52" s="14"/>
      <c r="AZ52" s="14"/>
      <c r="BA52" s="14"/>
      <c r="BB52" s="17">
        <f t="shared" si="0"/>
        <v>510</v>
      </c>
      <c r="BC52" s="18">
        <f t="shared" si="1"/>
        <v>650</v>
      </c>
    </row>
    <row r="53" spans="1:56" ht="22.5">
      <c r="A53" s="11">
        <v>49</v>
      </c>
      <c r="B53" s="12" t="s">
        <v>45</v>
      </c>
      <c r="C53" s="12" t="s">
        <v>46</v>
      </c>
      <c r="D53" s="11" t="s">
        <v>188</v>
      </c>
      <c r="E53" s="11" t="s">
        <v>151</v>
      </c>
      <c r="F53" s="13" t="s">
        <v>838</v>
      </c>
      <c r="G53" s="14">
        <v>5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>
        <v>20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5">
        <f t="shared" si="4"/>
        <v>25</v>
      </c>
      <c r="AT53" s="16">
        <f t="shared" si="4"/>
        <v>0</v>
      </c>
      <c r="AU53" s="14"/>
      <c r="AV53" s="14">
        <v>3</v>
      </c>
      <c r="AW53" s="14"/>
      <c r="AX53" s="14">
        <v>457</v>
      </c>
      <c r="AY53" s="14"/>
      <c r="AZ53" s="14"/>
      <c r="BA53" s="14"/>
      <c r="BB53" s="17">
        <f t="shared" si="0"/>
        <v>460</v>
      </c>
      <c r="BC53" s="18">
        <f t="shared" si="1"/>
        <v>485</v>
      </c>
    </row>
    <row r="54" spans="1:56" ht="12">
      <c r="A54" s="11">
        <v>50</v>
      </c>
      <c r="B54" s="12" t="s">
        <v>33</v>
      </c>
      <c r="C54" s="12" t="s">
        <v>116</v>
      </c>
      <c r="D54" s="11" t="s">
        <v>188</v>
      </c>
      <c r="E54" s="11" t="s">
        <v>153</v>
      </c>
      <c r="F54" s="12" t="s">
        <v>154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>
        <v>16</v>
      </c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5">
        <f t="shared" si="4"/>
        <v>16</v>
      </c>
      <c r="AT54" s="16">
        <f t="shared" si="4"/>
        <v>0</v>
      </c>
      <c r="AU54" s="14"/>
      <c r="AV54" s="14">
        <v>10</v>
      </c>
      <c r="AW54" s="14"/>
      <c r="AX54" s="14">
        <v>400</v>
      </c>
      <c r="AY54" s="14"/>
      <c r="AZ54" s="14"/>
      <c r="BA54" s="14"/>
      <c r="BB54" s="17">
        <f t="shared" si="0"/>
        <v>410</v>
      </c>
      <c r="BC54" s="18">
        <f t="shared" si="1"/>
        <v>426</v>
      </c>
    </row>
    <row r="55" spans="1:56" ht="22.5">
      <c r="A55" s="11">
        <v>51</v>
      </c>
      <c r="B55" s="12" t="s">
        <v>37</v>
      </c>
      <c r="C55" s="12" t="s">
        <v>38</v>
      </c>
      <c r="D55" s="11" t="s">
        <v>188</v>
      </c>
      <c r="E55" s="11" t="s">
        <v>155</v>
      </c>
      <c r="F55" s="12" t="s">
        <v>156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>
        <v>50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5">
        <f t="shared" si="4"/>
        <v>50</v>
      </c>
      <c r="AT55" s="16">
        <f t="shared" si="4"/>
        <v>0</v>
      </c>
      <c r="AU55" s="14"/>
      <c r="AV55" s="14">
        <v>15</v>
      </c>
      <c r="AW55" s="14"/>
      <c r="AX55" s="14">
        <v>486</v>
      </c>
      <c r="AY55" s="14"/>
      <c r="AZ55" s="14"/>
      <c r="BA55" s="14"/>
      <c r="BB55" s="17">
        <f t="shared" si="0"/>
        <v>501</v>
      </c>
      <c r="BC55" s="18">
        <f t="shared" si="1"/>
        <v>551</v>
      </c>
    </row>
    <row r="56" spans="1:56" ht="22.5">
      <c r="A56" s="11">
        <v>52</v>
      </c>
      <c r="B56" s="12" t="s">
        <v>37</v>
      </c>
      <c r="C56" s="12" t="s">
        <v>98</v>
      </c>
      <c r="D56" s="11" t="s">
        <v>188</v>
      </c>
      <c r="E56" s="11" t="s">
        <v>157</v>
      </c>
      <c r="F56" s="12" t="s">
        <v>158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>
        <v>44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5">
        <f t="shared" si="4"/>
        <v>44</v>
      </c>
      <c r="AT56" s="16">
        <f t="shared" si="4"/>
        <v>0</v>
      </c>
      <c r="AU56" s="14"/>
      <c r="AV56" s="14">
        <v>55</v>
      </c>
      <c r="AW56" s="14"/>
      <c r="AX56" s="14">
        <v>470</v>
      </c>
      <c r="AY56" s="144">
        <v>25</v>
      </c>
      <c r="AZ56" s="14"/>
      <c r="BA56" s="14"/>
      <c r="BB56" s="17">
        <f t="shared" si="0"/>
        <v>550</v>
      </c>
      <c r="BC56" s="18">
        <f t="shared" si="1"/>
        <v>594</v>
      </c>
      <c r="BD56" s="146" t="s">
        <v>854</v>
      </c>
    </row>
    <row r="57" spans="1:56" ht="22.5">
      <c r="A57" s="11">
        <v>53</v>
      </c>
      <c r="B57" s="12" t="s">
        <v>37</v>
      </c>
      <c r="C57" s="12" t="s">
        <v>38</v>
      </c>
      <c r="D57" s="11" t="s">
        <v>189</v>
      </c>
      <c r="E57" s="11" t="s">
        <v>159</v>
      </c>
      <c r="F57" s="12" t="s">
        <v>855</v>
      </c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5">
        <f t="shared" si="4"/>
        <v>0</v>
      </c>
      <c r="AT57" s="16">
        <f t="shared" si="4"/>
        <v>0</v>
      </c>
      <c r="AU57" s="14"/>
      <c r="AV57" s="14"/>
      <c r="AW57" s="14"/>
      <c r="AX57" s="14"/>
      <c r="AY57" s="14"/>
      <c r="AZ57" s="144">
        <v>110</v>
      </c>
      <c r="BA57" s="14"/>
      <c r="BB57" s="17">
        <f t="shared" si="0"/>
        <v>110</v>
      </c>
      <c r="BC57" s="18">
        <f t="shared" si="1"/>
        <v>110</v>
      </c>
      <c r="BD57" s="146" t="s">
        <v>856</v>
      </c>
    </row>
    <row r="58" spans="1:56" ht="22.5">
      <c r="A58" s="11">
        <v>54</v>
      </c>
      <c r="B58" s="12" t="s">
        <v>37</v>
      </c>
      <c r="C58" s="12" t="s">
        <v>38</v>
      </c>
      <c r="D58" s="11" t="s">
        <v>189</v>
      </c>
      <c r="E58" s="11" t="s">
        <v>161</v>
      </c>
      <c r="F58" s="12" t="s">
        <v>162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>
        <v>27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5">
        <f t="shared" si="4"/>
        <v>27</v>
      </c>
      <c r="AT58" s="16">
        <f t="shared" si="4"/>
        <v>0</v>
      </c>
      <c r="AU58" s="14"/>
      <c r="AV58" s="14"/>
      <c r="AW58" s="14"/>
      <c r="AX58" s="14"/>
      <c r="AY58" s="14"/>
      <c r="AZ58" s="144">
        <v>37</v>
      </c>
      <c r="BA58" s="14"/>
      <c r="BB58" s="17">
        <f t="shared" si="0"/>
        <v>37</v>
      </c>
      <c r="BC58" s="18">
        <f t="shared" si="1"/>
        <v>64</v>
      </c>
      <c r="BD58" s="146" t="s">
        <v>857</v>
      </c>
    </row>
    <row r="59" spans="1:56" ht="12">
      <c r="A59" s="11">
        <v>55</v>
      </c>
      <c r="B59" s="12" t="s">
        <v>37</v>
      </c>
      <c r="C59" s="12" t="s">
        <v>81</v>
      </c>
      <c r="D59" s="11" t="s">
        <v>189</v>
      </c>
      <c r="E59" s="11" t="s">
        <v>163</v>
      </c>
      <c r="F59" s="12" t="s">
        <v>164</v>
      </c>
      <c r="G59" s="14">
        <v>6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5">
        <f t="shared" si="4"/>
        <v>6</v>
      </c>
      <c r="AT59" s="16">
        <f t="shared" si="4"/>
        <v>0</v>
      </c>
      <c r="AU59" s="14">
        <v>140</v>
      </c>
      <c r="AV59" s="14">
        <v>25</v>
      </c>
      <c r="AW59" s="14"/>
      <c r="AX59" s="14"/>
      <c r="AY59" s="14"/>
      <c r="AZ59" s="14"/>
      <c r="BA59" s="14"/>
      <c r="BB59" s="17">
        <f t="shared" si="0"/>
        <v>165</v>
      </c>
      <c r="BC59" s="18">
        <f t="shared" si="1"/>
        <v>171</v>
      </c>
    </row>
    <row r="60" spans="1:56" ht="22.5">
      <c r="A60" s="11">
        <v>56</v>
      </c>
      <c r="B60" s="12" t="s">
        <v>37</v>
      </c>
      <c r="C60" s="12" t="s">
        <v>38</v>
      </c>
      <c r="D60" s="11" t="s">
        <v>189</v>
      </c>
      <c r="E60" s="11" t="s">
        <v>165</v>
      </c>
      <c r="F60" s="12" t="s">
        <v>166</v>
      </c>
      <c r="G60" s="14">
        <v>25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5">
        <f t="shared" si="4"/>
        <v>25</v>
      </c>
      <c r="AT60" s="16">
        <f t="shared" si="4"/>
        <v>0</v>
      </c>
      <c r="AU60" s="14"/>
      <c r="AV60" s="14">
        <v>51</v>
      </c>
      <c r="AW60" s="14"/>
      <c r="AX60" s="14"/>
      <c r="AY60" s="14"/>
      <c r="AZ60" s="14"/>
      <c r="BA60" s="14">
        <v>24</v>
      </c>
      <c r="BB60" s="17">
        <f t="shared" si="0"/>
        <v>75</v>
      </c>
      <c r="BC60" s="18">
        <f t="shared" si="1"/>
        <v>100</v>
      </c>
    </row>
    <row r="61" spans="1:56" ht="22.5">
      <c r="A61" s="11">
        <v>57</v>
      </c>
      <c r="B61" s="12" t="s">
        <v>37</v>
      </c>
      <c r="C61" s="12" t="s">
        <v>38</v>
      </c>
      <c r="D61" s="11" t="s">
        <v>189</v>
      </c>
      <c r="E61" s="11" t="s">
        <v>167</v>
      </c>
      <c r="F61" s="12" t="s">
        <v>168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>
        <v>41</v>
      </c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>
        <v>4</v>
      </c>
      <c r="AL61" s="14"/>
      <c r="AM61" s="14"/>
      <c r="AN61" s="14"/>
      <c r="AO61" s="14"/>
      <c r="AP61" s="14"/>
      <c r="AQ61" s="14"/>
      <c r="AR61" s="14"/>
      <c r="AS61" s="15">
        <f t="shared" si="4"/>
        <v>45</v>
      </c>
      <c r="AT61" s="16">
        <f t="shared" si="4"/>
        <v>0</v>
      </c>
      <c r="AU61" s="14"/>
      <c r="AV61" s="14"/>
      <c r="AW61" s="14"/>
      <c r="AX61" s="14"/>
      <c r="AY61" s="14"/>
      <c r="AZ61" s="14">
        <v>30</v>
      </c>
      <c r="BA61" s="14"/>
      <c r="BB61" s="17">
        <f t="shared" si="0"/>
        <v>30</v>
      </c>
      <c r="BC61" s="18">
        <f t="shared" si="1"/>
        <v>75</v>
      </c>
    </row>
    <row r="62" spans="1:56" ht="22.5">
      <c r="A62" s="11">
        <v>58</v>
      </c>
      <c r="B62" s="12" t="s">
        <v>37</v>
      </c>
      <c r="C62" s="12" t="s">
        <v>38</v>
      </c>
      <c r="D62" s="11" t="s">
        <v>188</v>
      </c>
      <c r="E62" s="11" t="s">
        <v>169</v>
      </c>
      <c r="F62" s="12" t="s">
        <v>170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v>27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5">
        <f t="shared" si="4"/>
        <v>27</v>
      </c>
      <c r="AT62" s="16">
        <f t="shared" si="4"/>
        <v>0</v>
      </c>
      <c r="AU62" s="14"/>
      <c r="AV62" s="14"/>
      <c r="AW62" s="14"/>
      <c r="AX62" s="14"/>
      <c r="AY62" s="14"/>
      <c r="AZ62" s="14"/>
      <c r="BA62" s="14"/>
      <c r="BB62" s="17">
        <f t="shared" si="0"/>
        <v>0</v>
      </c>
      <c r="BC62" s="18">
        <f t="shared" si="1"/>
        <v>27</v>
      </c>
    </row>
    <row r="63" spans="1:56" ht="45">
      <c r="A63" s="11">
        <v>59</v>
      </c>
      <c r="B63" s="12" t="s">
        <v>37</v>
      </c>
      <c r="C63" s="12" t="s">
        <v>113</v>
      </c>
      <c r="D63" s="11" t="s">
        <v>186</v>
      </c>
      <c r="E63" s="11" t="s">
        <v>171</v>
      </c>
      <c r="F63" s="13" t="s">
        <v>172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>
        <v>30</v>
      </c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5">
        <f t="shared" si="4"/>
        <v>30</v>
      </c>
      <c r="AT63" s="16">
        <f t="shared" si="4"/>
        <v>0</v>
      </c>
      <c r="AU63" s="14"/>
      <c r="AV63" s="14"/>
      <c r="AW63" s="14"/>
      <c r="AX63" s="14"/>
      <c r="AY63" s="14"/>
      <c r="AZ63" s="14"/>
      <c r="BA63" s="14"/>
      <c r="BB63" s="17">
        <f t="shared" si="0"/>
        <v>0</v>
      </c>
      <c r="BC63" s="18">
        <f t="shared" si="1"/>
        <v>30</v>
      </c>
    </row>
    <row r="64" spans="1:56" ht="22.5">
      <c r="A64" s="11">
        <v>60</v>
      </c>
      <c r="B64" s="12" t="s">
        <v>45</v>
      </c>
      <c r="C64" s="12" t="s">
        <v>46</v>
      </c>
      <c r="D64" s="11" t="s">
        <v>188</v>
      </c>
      <c r="E64" s="11" t="s">
        <v>173</v>
      </c>
      <c r="F64" s="13" t="s">
        <v>174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5">
        <f t="shared" si="4"/>
        <v>0</v>
      </c>
      <c r="AT64" s="16">
        <f t="shared" si="4"/>
        <v>0</v>
      </c>
      <c r="AU64" s="14"/>
      <c r="AV64" s="14">
        <v>7</v>
      </c>
      <c r="AW64" s="14"/>
      <c r="AX64" s="14">
        <v>40</v>
      </c>
      <c r="AY64" s="14"/>
      <c r="AZ64" s="14"/>
      <c r="BA64" s="14"/>
      <c r="BB64" s="17">
        <f t="shared" si="0"/>
        <v>47</v>
      </c>
      <c r="BC64" s="18">
        <f t="shared" si="1"/>
        <v>47</v>
      </c>
    </row>
    <row r="65" spans="1:55" ht="22.5">
      <c r="A65" s="11">
        <v>61</v>
      </c>
      <c r="B65" s="12" t="s">
        <v>41</v>
      </c>
      <c r="C65" s="12" t="s">
        <v>42</v>
      </c>
      <c r="D65" s="11" t="s">
        <v>187</v>
      </c>
      <c r="E65" s="11" t="s">
        <v>175</v>
      </c>
      <c r="F65" s="12" t="s">
        <v>176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5">
        <f t="shared" si="4"/>
        <v>0</v>
      </c>
      <c r="AT65" s="16">
        <f t="shared" si="4"/>
        <v>0</v>
      </c>
      <c r="AU65" s="14"/>
      <c r="AV65" s="14"/>
      <c r="AW65" s="14">
        <v>100</v>
      </c>
      <c r="AX65" s="14"/>
      <c r="AY65" s="14"/>
      <c r="AZ65" s="14"/>
      <c r="BA65" s="14"/>
      <c r="BB65" s="17">
        <f t="shared" si="0"/>
        <v>100</v>
      </c>
      <c r="BC65" s="18">
        <f t="shared" si="1"/>
        <v>100</v>
      </c>
    </row>
    <row r="66" spans="1:55" ht="22.5">
      <c r="A66" s="11">
        <v>62</v>
      </c>
      <c r="B66" s="12" t="s">
        <v>41</v>
      </c>
      <c r="C66" s="12" t="s">
        <v>89</v>
      </c>
      <c r="D66" s="11" t="s">
        <v>188</v>
      </c>
      <c r="E66" s="11" t="s">
        <v>177</v>
      </c>
      <c r="F66" s="20" t="s">
        <v>178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5">
        <f t="shared" si="4"/>
        <v>0</v>
      </c>
      <c r="AT66" s="16">
        <f t="shared" si="4"/>
        <v>0</v>
      </c>
      <c r="AU66" s="14">
        <v>15</v>
      </c>
      <c r="AV66" s="14">
        <v>30</v>
      </c>
      <c r="AW66" s="14"/>
      <c r="AX66" s="14">
        <v>95</v>
      </c>
      <c r="AY66" s="14"/>
      <c r="AZ66" s="14"/>
      <c r="BA66" s="14"/>
      <c r="BB66" s="17">
        <f t="shared" si="0"/>
        <v>140</v>
      </c>
      <c r="BC66" s="18">
        <f t="shared" si="1"/>
        <v>140</v>
      </c>
    </row>
    <row r="67" spans="1:55" s="8" customFormat="1" ht="13.9" customHeight="1">
      <c r="A67" s="21"/>
      <c r="B67" s="112"/>
      <c r="C67" s="112"/>
      <c r="D67" s="112"/>
      <c r="E67" s="112"/>
      <c r="F67" s="22" t="s">
        <v>179</v>
      </c>
      <c r="G67" s="18">
        <f t="shared" ref="G67:T67" si="5">SUM(G5:G66)</f>
        <v>3195</v>
      </c>
      <c r="H67" s="18">
        <f t="shared" si="5"/>
        <v>314</v>
      </c>
      <c r="I67" s="18">
        <f t="shared" si="5"/>
        <v>422</v>
      </c>
      <c r="J67" s="18">
        <f t="shared" si="5"/>
        <v>59</v>
      </c>
      <c r="K67" s="18">
        <f t="shared" si="5"/>
        <v>231</v>
      </c>
      <c r="L67" s="18">
        <f t="shared" si="5"/>
        <v>29</v>
      </c>
      <c r="M67" s="18">
        <f t="shared" si="5"/>
        <v>76</v>
      </c>
      <c r="N67" s="18">
        <f t="shared" si="5"/>
        <v>19</v>
      </c>
      <c r="O67" s="18">
        <f t="shared" si="5"/>
        <v>179</v>
      </c>
      <c r="P67" s="18">
        <f t="shared" si="5"/>
        <v>80</v>
      </c>
      <c r="Q67" s="18">
        <f t="shared" si="5"/>
        <v>663</v>
      </c>
      <c r="R67" s="18">
        <f t="shared" si="5"/>
        <v>96</v>
      </c>
      <c r="S67" s="18">
        <f t="shared" si="5"/>
        <v>825</v>
      </c>
      <c r="T67" s="18">
        <f t="shared" si="5"/>
        <v>124</v>
      </c>
      <c r="U67" s="18"/>
      <c r="V67" s="18"/>
      <c r="W67" s="18">
        <f t="shared" ref="W67:AX67" si="6">SUM(W5:W66)</f>
        <v>855</v>
      </c>
      <c r="X67" s="18">
        <f t="shared" si="6"/>
        <v>150</v>
      </c>
      <c r="Y67" s="18">
        <f t="shared" si="6"/>
        <v>2058</v>
      </c>
      <c r="Z67" s="18">
        <f t="shared" si="6"/>
        <v>234</v>
      </c>
      <c r="AA67" s="18">
        <f t="shared" si="6"/>
        <v>173</v>
      </c>
      <c r="AB67" s="18">
        <f t="shared" si="6"/>
        <v>20</v>
      </c>
      <c r="AC67" s="18">
        <f t="shared" si="6"/>
        <v>255</v>
      </c>
      <c r="AD67" s="18">
        <f t="shared" si="6"/>
        <v>28</v>
      </c>
      <c r="AE67" s="18">
        <f t="shared" si="6"/>
        <v>85</v>
      </c>
      <c r="AF67" s="18">
        <f t="shared" si="6"/>
        <v>8</v>
      </c>
      <c r="AG67" s="18">
        <f t="shared" si="6"/>
        <v>328</v>
      </c>
      <c r="AH67" s="18">
        <f t="shared" si="6"/>
        <v>37</v>
      </c>
      <c r="AI67" s="18">
        <f t="shared" si="6"/>
        <v>757</v>
      </c>
      <c r="AJ67" s="18">
        <f t="shared" si="6"/>
        <v>108</v>
      </c>
      <c r="AK67" s="18">
        <f t="shared" si="6"/>
        <v>372</v>
      </c>
      <c r="AL67" s="18">
        <f t="shared" si="6"/>
        <v>53</v>
      </c>
      <c r="AM67" s="18">
        <f t="shared" si="6"/>
        <v>231</v>
      </c>
      <c r="AN67" s="18">
        <f t="shared" si="6"/>
        <v>35</v>
      </c>
      <c r="AO67" s="18">
        <f t="shared" si="6"/>
        <v>1287</v>
      </c>
      <c r="AP67" s="18">
        <f t="shared" si="6"/>
        <v>252</v>
      </c>
      <c r="AQ67" s="18">
        <f t="shared" si="6"/>
        <v>0</v>
      </c>
      <c r="AR67" s="18">
        <f t="shared" si="6"/>
        <v>1</v>
      </c>
      <c r="AS67" s="15">
        <f t="shared" si="6"/>
        <v>12030</v>
      </c>
      <c r="AT67" s="16">
        <f t="shared" si="6"/>
        <v>1648</v>
      </c>
      <c r="AU67" s="23">
        <f t="shared" si="6"/>
        <v>597</v>
      </c>
      <c r="AV67" s="23">
        <f t="shared" si="6"/>
        <v>768</v>
      </c>
      <c r="AW67" s="23">
        <f t="shared" si="6"/>
        <v>2221</v>
      </c>
      <c r="AX67" s="23">
        <f t="shared" si="6"/>
        <v>2443</v>
      </c>
      <c r="AY67" s="23"/>
      <c r="AZ67" s="23">
        <f>SUM(AZ5:AZ66)</f>
        <v>177</v>
      </c>
      <c r="BA67" s="23">
        <f>SUM(BA5:BA66)</f>
        <v>215</v>
      </c>
      <c r="BB67" s="17">
        <f>SUM(BB5:BB66)</f>
        <v>6446</v>
      </c>
      <c r="BC67" s="18">
        <f>SUM(BC5:BC66)</f>
        <v>20124</v>
      </c>
    </row>
    <row r="70" spans="1:55">
      <c r="F70" s="3" t="s">
        <v>866</v>
      </c>
    </row>
  </sheetData>
  <autoFilter ref="A4:BE67"/>
  <mergeCells count="58">
    <mergeCell ref="AW3:AW4"/>
    <mergeCell ref="AX3:AX4"/>
    <mergeCell ref="AY3:AY4"/>
    <mergeCell ref="AZ3:AZ4"/>
    <mergeCell ref="BA3:BA4"/>
    <mergeCell ref="B67:E67"/>
    <mergeCell ref="AE3:AF3"/>
    <mergeCell ref="AG3:AH3"/>
    <mergeCell ref="AI3:AJ3"/>
    <mergeCell ref="AK3:AL3"/>
    <mergeCell ref="AM3:AN3"/>
    <mergeCell ref="AO3:AP3"/>
    <mergeCell ref="S3:T3"/>
    <mergeCell ref="U3:V3"/>
    <mergeCell ref="W3:X3"/>
    <mergeCell ref="Y3:Z3"/>
    <mergeCell ref="AA3:AB3"/>
    <mergeCell ref="AC3:AD3"/>
    <mergeCell ref="G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F3:F4"/>
    <mergeCell ref="AO2:AP2"/>
    <mergeCell ref="AQ2:AR2"/>
    <mergeCell ref="AS2:AT2"/>
    <mergeCell ref="BB2:BB4"/>
    <mergeCell ref="BC2:BC4"/>
    <mergeCell ref="BD2:BD4"/>
    <mergeCell ref="AQ3:AR3"/>
    <mergeCell ref="AS3:AT3"/>
    <mergeCell ref="AU3:AU4"/>
    <mergeCell ref="AV3:AV4"/>
    <mergeCell ref="AC2:AD2"/>
    <mergeCell ref="AE2:AF2"/>
    <mergeCell ref="AG2:AH2"/>
    <mergeCell ref="AI2:AJ2"/>
    <mergeCell ref="AK2:AL2"/>
    <mergeCell ref="AM2:AN2"/>
    <mergeCell ref="Q2:R2"/>
    <mergeCell ref="S2:T2"/>
    <mergeCell ref="U2:V2"/>
    <mergeCell ref="W2:X2"/>
    <mergeCell ref="Y2:Z2"/>
    <mergeCell ref="AA2:AB2"/>
    <mergeCell ref="A1:F1"/>
    <mergeCell ref="G2:H2"/>
    <mergeCell ref="I2:J2"/>
    <mergeCell ref="K2:L2"/>
    <mergeCell ref="M2:N2"/>
    <mergeCell ref="O2:P2"/>
  </mergeCells>
  <pageMargins left="0.48" right="0.36" top="0.49" bottom="0.37" header="0.31496062992125984" footer="0.31496062992125984"/>
  <pageSetup paperSize="9" scale="5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8" sqref="C8"/>
    </sheetView>
  </sheetViews>
  <sheetFormatPr defaultRowHeight="15"/>
  <cols>
    <col min="1" max="1" width="5.28515625" customWidth="1"/>
    <col min="2" max="2" width="44.7109375" customWidth="1"/>
    <col min="3" max="3" width="25.28515625" customWidth="1"/>
  </cols>
  <sheetData>
    <row r="1" spans="1:3" ht="15.75">
      <c r="A1" s="147" t="s">
        <v>858</v>
      </c>
      <c r="B1" s="147"/>
      <c r="C1" s="147"/>
    </row>
    <row r="3" spans="1:3" ht="22.5" customHeight="1">
      <c r="A3" s="148" t="s">
        <v>859</v>
      </c>
      <c r="B3" s="148" t="s">
        <v>860</v>
      </c>
      <c r="C3" s="148" t="s">
        <v>861</v>
      </c>
    </row>
    <row r="4" spans="1:3" ht="24">
      <c r="A4" s="149" t="s">
        <v>862</v>
      </c>
      <c r="B4" s="150" t="s">
        <v>863</v>
      </c>
      <c r="C4" s="149">
        <v>14</v>
      </c>
    </row>
    <row r="5" spans="1:3" ht="24">
      <c r="A5" s="149" t="s">
        <v>864</v>
      </c>
      <c r="B5" s="150" t="s">
        <v>865</v>
      </c>
      <c r="C5" s="149">
        <v>14</v>
      </c>
    </row>
    <row r="6" spans="1:3">
      <c r="A6" s="151" t="s">
        <v>227</v>
      </c>
      <c r="B6" s="151"/>
      <c r="C6" s="152">
        <v>28</v>
      </c>
    </row>
  </sheetData>
  <mergeCells count="2">
    <mergeCell ref="A1:C1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74"/>
  <sheetViews>
    <sheetView workbookViewId="0">
      <pane xSplit="2" ySplit="5" topLeftCell="C170" activePane="bottomRight" state="frozen"/>
      <selection pane="topRight" activeCell="D1" sqref="D1"/>
      <selection pane="bottomLeft" activeCell="A6" sqref="A6"/>
      <selection pane="bottomRight" activeCell="B173" sqref="B173:B174"/>
    </sheetView>
  </sheetViews>
  <sheetFormatPr defaultRowHeight="15"/>
  <cols>
    <col min="1" max="1" width="9.140625" style="75"/>
    <col min="2" max="2" width="64.5703125" style="79" bestFit="1" customWidth="1"/>
    <col min="3" max="40" width="16.85546875" style="75" customWidth="1"/>
    <col min="41" max="41" width="19.7109375" style="75" customWidth="1"/>
    <col min="42" max="43" width="16.85546875" style="75" customWidth="1"/>
    <col min="44" max="44" width="20.5703125" style="75" customWidth="1"/>
    <col min="45" max="55" width="16.85546875" style="75" customWidth="1"/>
    <col min="56" max="56" width="18.140625" style="75" customWidth="1"/>
    <col min="57" max="64" width="16.85546875" style="75" customWidth="1"/>
    <col min="65" max="65" width="10.28515625" style="75" customWidth="1"/>
    <col min="66" max="16384" width="9.140625" style="75"/>
  </cols>
  <sheetData>
    <row r="1" spans="1:65">
      <c r="A1" s="125" t="s">
        <v>315</v>
      </c>
      <c r="B1" s="126"/>
      <c r="C1" s="74" t="s">
        <v>316</v>
      </c>
      <c r="D1" s="74" t="s">
        <v>317</v>
      </c>
      <c r="E1" s="74" t="s">
        <v>318</v>
      </c>
      <c r="F1" s="74" t="s">
        <v>319</v>
      </c>
      <c r="G1" s="74" t="s">
        <v>320</v>
      </c>
      <c r="H1" s="74" t="s">
        <v>321</v>
      </c>
      <c r="I1" s="74" t="s">
        <v>322</v>
      </c>
      <c r="J1" s="74" t="s">
        <v>323</v>
      </c>
      <c r="K1" s="74" t="s">
        <v>324</v>
      </c>
      <c r="L1" s="74" t="s">
        <v>325</v>
      </c>
      <c r="M1" s="74" t="s">
        <v>326</v>
      </c>
      <c r="N1" s="74" t="s">
        <v>327</v>
      </c>
      <c r="O1" s="74" t="s">
        <v>328</v>
      </c>
      <c r="P1" s="74" t="s">
        <v>329</v>
      </c>
      <c r="Q1" s="74" t="s">
        <v>330</v>
      </c>
      <c r="R1" s="74" t="s">
        <v>331</v>
      </c>
      <c r="S1" s="74" t="s">
        <v>332</v>
      </c>
      <c r="T1" s="74" t="s">
        <v>333</v>
      </c>
      <c r="U1" s="74" t="s">
        <v>334</v>
      </c>
      <c r="V1" s="74" t="s">
        <v>335</v>
      </c>
      <c r="W1" s="74" t="s">
        <v>336</v>
      </c>
      <c r="X1" s="74" t="s">
        <v>337</v>
      </c>
      <c r="Y1" s="74">
        <v>23</v>
      </c>
      <c r="Z1" s="74">
        <v>24</v>
      </c>
      <c r="AA1" s="74">
        <v>25</v>
      </c>
      <c r="AB1" s="74">
        <v>26</v>
      </c>
      <c r="AC1" s="74">
        <v>27</v>
      </c>
      <c r="AD1" s="74">
        <v>28</v>
      </c>
      <c r="AE1" s="74">
        <v>29</v>
      </c>
      <c r="AF1" s="74">
        <v>30</v>
      </c>
      <c r="AG1" s="74">
        <v>32</v>
      </c>
      <c r="AH1" s="74">
        <v>33</v>
      </c>
      <c r="AI1" s="74">
        <v>34</v>
      </c>
      <c r="AJ1" s="74">
        <v>35</v>
      </c>
      <c r="AK1" s="74">
        <v>36</v>
      </c>
      <c r="AL1" s="74">
        <v>37</v>
      </c>
      <c r="AM1" s="74">
        <v>38</v>
      </c>
      <c r="AN1" s="74">
        <v>39</v>
      </c>
      <c r="AO1" s="74">
        <v>40</v>
      </c>
      <c r="AP1" s="74">
        <v>41</v>
      </c>
      <c r="AQ1" s="74">
        <v>42</v>
      </c>
      <c r="AR1" s="74">
        <v>43</v>
      </c>
      <c r="AS1" s="74">
        <v>44</v>
      </c>
      <c r="AT1" s="74">
        <v>45</v>
      </c>
      <c r="AU1" s="74">
        <v>46</v>
      </c>
      <c r="AV1" s="74">
        <v>47</v>
      </c>
      <c r="AW1" s="74">
        <v>48</v>
      </c>
      <c r="AX1" s="74">
        <v>49</v>
      </c>
      <c r="AY1" s="74">
        <v>50</v>
      </c>
      <c r="AZ1" s="74">
        <v>51</v>
      </c>
      <c r="BA1" s="74">
        <v>52</v>
      </c>
      <c r="BB1" s="74">
        <v>53</v>
      </c>
      <c r="BC1" s="74">
        <v>54</v>
      </c>
      <c r="BD1" s="74">
        <v>55</v>
      </c>
      <c r="BE1" s="74">
        <v>56</v>
      </c>
      <c r="BF1" s="74">
        <v>57</v>
      </c>
      <c r="BG1" s="74">
        <v>58</v>
      </c>
      <c r="BH1" s="74">
        <v>59</v>
      </c>
      <c r="BI1" s="74">
        <v>60</v>
      </c>
      <c r="BJ1" s="74">
        <v>61</v>
      </c>
      <c r="BK1" s="74">
        <v>62</v>
      </c>
      <c r="BL1" s="74">
        <v>63</v>
      </c>
      <c r="BM1" s="129" t="s">
        <v>311</v>
      </c>
    </row>
    <row r="2" spans="1:65" s="77" customFormat="1">
      <c r="A2" s="125"/>
      <c r="B2" s="126"/>
      <c r="C2" s="74" t="s">
        <v>194</v>
      </c>
      <c r="D2" s="74" t="s">
        <v>195</v>
      </c>
      <c r="E2" s="74" t="s">
        <v>197</v>
      </c>
      <c r="F2" s="74" t="s">
        <v>198</v>
      </c>
      <c r="G2" s="74" t="s">
        <v>195</v>
      </c>
      <c r="H2" s="76" t="s">
        <v>195</v>
      </c>
      <c r="I2" s="76" t="s">
        <v>195</v>
      </c>
      <c r="J2" s="76" t="s">
        <v>195</v>
      </c>
      <c r="K2" s="74" t="s">
        <v>198</v>
      </c>
      <c r="L2" s="74" t="s">
        <v>195</v>
      </c>
      <c r="M2" s="74" t="s">
        <v>198</v>
      </c>
      <c r="N2" s="74" t="s">
        <v>194</v>
      </c>
      <c r="O2" s="74" t="s">
        <v>197</v>
      </c>
      <c r="P2" s="74" t="s">
        <v>195</v>
      </c>
      <c r="Q2" s="76" t="s">
        <v>195</v>
      </c>
      <c r="R2" s="74" t="s">
        <v>194</v>
      </c>
      <c r="S2" s="74" t="s">
        <v>195</v>
      </c>
      <c r="T2" s="76" t="s">
        <v>195</v>
      </c>
      <c r="U2" s="74" t="s">
        <v>197</v>
      </c>
      <c r="V2" s="76" t="s">
        <v>197</v>
      </c>
      <c r="W2" s="74" t="s">
        <v>195</v>
      </c>
      <c r="X2" s="74" t="s">
        <v>197</v>
      </c>
      <c r="Y2" s="76" t="s">
        <v>197</v>
      </c>
      <c r="Z2" s="74" t="s">
        <v>198</v>
      </c>
      <c r="AA2" s="74" t="s">
        <v>195</v>
      </c>
      <c r="AB2" s="74" t="s">
        <v>197</v>
      </c>
      <c r="AC2" s="74" t="s">
        <v>194</v>
      </c>
      <c r="AD2" s="74" t="s">
        <v>195</v>
      </c>
      <c r="AE2" s="74" t="s">
        <v>197</v>
      </c>
      <c r="AF2" s="76" t="s">
        <v>197</v>
      </c>
      <c r="AG2" s="74" t="s">
        <v>195</v>
      </c>
      <c r="AH2" s="74" t="s">
        <v>194</v>
      </c>
      <c r="AI2" s="74" t="s">
        <v>195</v>
      </c>
      <c r="AJ2" s="76" t="s">
        <v>195</v>
      </c>
      <c r="AK2" s="76" t="s">
        <v>195</v>
      </c>
      <c r="AL2" s="76" t="s">
        <v>195</v>
      </c>
      <c r="AM2" s="74" t="s">
        <v>198</v>
      </c>
      <c r="AN2" s="76" t="s">
        <v>198</v>
      </c>
      <c r="AO2" s="76" t="s">
        <v>198</v>
      </c>
      <c r="AP2" s="74" t="s">
        <v>194</v>
      </c>
      <c r="AQ2" s="76" t="s">
        <v>194</v>
      </c>
      <c r="AR2" s="74" t="s">
        <v>198</v>
      </c>
      <c r="AS2" s="74" t="s">
        <v>195</v>
      </c>
      <c r="AT2" s="76" t="s">
        <v>195</v>
      </c>
      <c r="AU2" s="74" t="s">
        <v>194</v>
      </c>
      <c r="AV2" s="74" t="s">
        <v>197</v>
      </c>
      <c r="AW2" s="74" t="s">
        <v>195</v>
      </c>
      <c r="AX2" s="76" t="s">
        <v>195</v>
      </c>
      <c r="AY2" s="74" t="s">
        <v>198</v>
      </c>
      <c r="AZ2" s="74" t="s">
        <v>194</v>
      </c>
      <c r="BA2" s="74" t="s">
        <v>195</v>
      </c>
      <c r="BB2" s="76" t="s">
        <v>195</v>
      </c>
      <c r="BC2" s="76" t="s">
        <v>195</v>
      </c>
      <c r="BD2" s="76" t="s">
        <v>195</v>
      </c>
      <c r="BE2" s="76" t="s">
        <v>195</v>
      </c>
      <c r="BF2" s="76" t="s">
        <v>195</v>
      </c>
      <c r="BG2" s="76" t="s">
        <v>195</v>
      </c>
      <c r="BH2" s="76" t="s">
        <v>195</v>
      </c>
      <c r="BI2" s="76" t="s">
        <v>195</v>
      </c>
      <c r="BJ2" s="74" t="s">
        <v>198</v>
      </c>
      <c r="BK2" s="74" t="s">
        <v>197</v>
      </c>
      <c r="BL2" s="74" t="s">
        <v>197</v>
      </c>
      <c r="BM2" s="130"/>
    </row>
    <row r="3" spans="1:65" s="78" customFormat="1" ht="24">
      <c r="A3" s="125"/>
      <c r="B3" s="126"/>
      <c r="C3" s="74" t="s">
        <v>34</v>
      </c>
      <c r="D3" s="74" t="s">
        <v>38</v>
      </c>
      <c r="E3" s="74" t="s">
        <v>42</v>
      </c>
      <c r="F3" s="74" t="s">
        <v>46</v>
      </c>
      <c r="G3" s="74" t="s">
        <v>38</v>
      </c>
      <c r="H3" s="74" t="s">
        <v>38</v>
      </c>
      <c r="I3" s="74" t="s">
        <v>38</v>
      </c>
      <c r="J3" s="74" t="s">
        <v>38</v>
      </c>
      <c r="K3" s="74" t="s">
        <v>46</v>
      </c>
      <c r="L3" s="74" t="s">
        <v>38</v>
      </c>
      <c r="M3" s="74" t="s">
        <v>61</v>
      </c>
      <c r="N3" s="74" t="s">
        <v>64</v>
      </c>
      <c r="O3" s="74" t="s">
        <v>69</v>
      </c>
      <c r="P3" s="74" t="s">
        <v>72</v>
      </c>
      <c r="Q3" s="74" t="s">
        <v>75</v>
      </c>
      <c r="R3" s="74" t="s">
        <v>78</v>
      </c>
      <c r="S3" s="74" t="s">
        <v>81</v>
      </c>
      <c r="T3" s="74" t="s">
        <v>84</v>
      </c>
      <c r="U3" s="74" t="s">
        <v>42</v>
      </c>
      <c r="V3" s="74" t="s">
        <v>89</v>
      </c>
      <c r="W3" s="74" t="s">
        <v>81</v>
      </c>
      <c r="X3" s="74" t="s">
        <v>67</v>
      </c>
      <c r="Y3" s="74" t="s">
        <v>67</v>
      </c>
      <c r="Z3" s="74" t="s">
        <v>95</v>
      </c>
      <c r="AA3" s="74" t="s">
        <v>98</v>
      </c>
      <c r="AB3" s="74" t="s">
        <v>89</v>
      </c>
      <c r="AC3" s="74" t="s">
        <v>64</v>
      </c>
      <c r="AD3" s="74" t="s">
        <v>105</v>
      </c>
      <c r="AE3" s="74" t="s">
        <v>69</v>
      </c>
      <c r="AF3" s="74" t="s">
        <v>110</v>
      </c>
      <c r="AG3" s="74" t="s">
        <v>113</v>
      </c>
      <c r="AH3" s="74" t="s">
        <v>116</v>
      </c>
      <c r="AI3" s="74" t="s">
        <v>38</v>
      </c>
      <c r="AJ3" s="74" t="s">
        <v>72</v>
      </c>
      <c r="AK3" s="74" t="s">
        <v>113</v>
      </c>
      <c r="AL3" s="74" t="s">
        <v>105</v>
      </c>
      <c r="AM3" s="74" t="s">
        <v>46</v>
      </c>
      <c r="AN3" s="74" t="s">
        <v>95</v>
      </c>
      <c r="AO3" s="74" t="s">
        <v>46</v>
      </c>
      <c r="AP3" s="74" t="s">
        <v>34</v>
      </c>
      <c r="AQ3" s="74" t="s">
        <v>78</v>
      </c>
      <c r="AR3" s="74" t="s">
        <v>46</v>
      </c>
      <c r="AS3" s="74" t="s">
        <v>113</v>
      </c>
      <c r="AT3" s="74" t="s">
        <v>98</v>
      </c>
      <c r="AU3" s="74" t="s">
        <v>116</v>
      </c>
      <c r="AV3" s="74" t="s">
        <v>67</v>
      </c>
      <c r="AW3" s="74" t="s">
        <v>38</v>
      </c>
      <c r="AX3" s="74" t="s">
        <v>38</v>
      </c>
      <c r="AY3" s="74" t="s">
        <v>46</v>
      </c>
      <c r="AZ3" s="74" t="s">
        <v>116</v>
      </c>
      <c r="BA3" s="74" t="s">
        <v>38</v>
      </c>
      <c r="BB3" s="74" t="s">
        <v>98</v>
      </c>
      <c r="BC3" s="74" t="s">
        <v>38</v>
      </c>
      <c r="BD3" s="74" t="s">
        <v>38</v>
      </c>
      <c r="BE3" s="74" t="s">
        <v>81</v>
      </c>
      <c r="BF3" s="74" t="s">
        <v>38</v>
      </c>
      <c r="BG3" s="74" t="s">
        <v>38</v>
      </c>
      <c r="BH3" s="74" t="s">
        <v>38</v>
      </c>
      <c r="BI3" s="74" t="s">
        <v>113</v>
      </c>
      <c r="BJ3" s="74" t="s">
        <v>46</v>
      </c>
      <c r="BK3" s="74" t="s">
        <v>42</v>
      </c>
      <c r="BL3" s="74" t="s">
        <v>89</v>
      </c>
      <c r="BM3" s="130"/>
    </row>
    <row r="4" spans="1:65">
      <c r="A4" s="127"/>
      <c r="B4" s="128"/>
      <c r="C4" s="74" t="s">
        <v>35</v>
      </c>
      <c r="D4" s="74" t="s">
        <v>39</v>
      </c>
      <c r="E4" s="74" t="s">
        <v>43</v>
      </c>
      <c r="F4" s="74" t="s">
        <v>47</v>
      </c>
      <c r="G4" s="74" t="s">
        <v>49</v>
      </c>
      <c r="H4" s="74" t="s">
        <v>51</v>
      </c>
      <c r="I4" s="74" t="s">
        <v>53</v>
      </c>
      <c r="J4" s="74" t="s">
        <v>55</v>
      </c>
      <c r="K4" s="74" t="s">
        <v>57</v>
      </c>
      <c r="L4" s="74" t="s">
        <v>59</v>
      </c>
      <c r="M4" s="74" t="s">
        <v>62</v>
      </c>
      <c r="N4" s="74" t="s">
        <v>65</v>
      </c>
      <c r="O4" s="74" t="s">
        <v>70</v>
      </c>
      <c r="P4" s="74" t="s">
        <v>73</v>
      </c>
      <c r="Q4" s="74" t="s">
        <v>76</v>
      </c>
      <c r="R4" s="74" t="s">
        <v>79</v>
      </c>
      <c r="S4" s="74" t="s">
        <v>82</v>
      </c>
      <c r="T4" s="74" t="s">
        <v>85</v>
      </c>
      <c r="U4" s="74" t="s">
        <v>87</v>
      </c>
      <c r="V4" s="74" t="s">
        <v>338</v>
      </c>
      <c r="W4" s="74" t="s">
        <v>91</v>
      </c>
      <c r="X4" s="74" t="s">
        <v>93</v>
      </c>
      <c r="Y4" s="74">
        <v>347334733</v>
      </c>
      <c r="Z4" s="74" t="s">
        <v>96</v>
      </c>
      <c r="AA4" s="74" t="s">
        <v>99</v>
      </c>
      <c r="AB4" s="74" t="s">
        <v>101</v>
      </c>
      <c r="AC4" s="74" t="s">
        <v>103</v>
      </c>
      <c r="AD4" s="74" t="s">
        <v>106</v>
      </c>
      <c r="AE4" s="74" t="s">
        <v>108</v>
      </c>
      <c r="AF4" s="74" t="s">
        <v>111</v>
      </c>
      <c r="AG4" s="74" t="s">
        <v>114</v>
      </c>
      <c r="AH4" s="74" t="s">
        <v>117</v>
      </c>
      <c r="AI4" s="74" t="s">
        <v>119</v>
      </c>
      <c r="AJ4" s="74" t="s">
        <v>121</v>
      </c>
      <c r="AK4" s="74" t="s">
        <v>123</v>
      </c>
      <c r="AL4" s="74" t="s">
        <v>125</v>
      </c>
      <c r="AM4" s="74" t="s">
        <v>127</v>
      </c>
      <c r="AN4" s="74" t="s">
        <v>129</v>
      </c>
      <c r="AO4" s="74" t="s">
        <v>131</v>
      </c>
      <c r="AP4" s="74" t="s">
        <v>133</v>
      </c>
      <c r="AQ4" s="74" t="s">
        <v>135</v>
      </c>
      <c r="AR4" s="74" t="s">
        <v>137</v>
      </c>
      <c r="AS4" s="74" t="s">
        <v>139</v>
      </c>
      <c r="AT4" s="74" t="s">
        <v>141</v>
      </c>
      <c r="AU4" s="74" t="s">
        <v>143</v>
      </c>
      <c r="AV4" s="74" t="s">
        <v>145</v>
      </c>
      <c r="AW4" s="74" t="s">
        <v>147</v>
      </c>
      <c r="AX4" s="74" t="s">
        <v>149</v>
      </c>
      <c r="AY4" s="74" t="s">
        <v>151</v>
      </c>
      <c r="AZ4" s="74" t="s">
        <v>153</v>
      </c>
      <c r="BA4" s="74" t="s">
        <v>155</v>
      </c>
      <c r="BB4" s="74" t="s">
        <v>157</v>
      </c>
      <c r="BC4" s="74" t="s">
        <v>159</v>
      </c>
      <c r="BD4" s="74" t="s">
        <v>161</v>
      </c>
      <c r="BE4" s="74" t="s">
        <v>163</v>
      </c>
      <c r="BF4" s="74" t="s">
        <v>165</v>
      </c>
      <c r="BG4" s="74" t="s">
        <v>167</v>
      </c>
      <c r="BH4" s="74" t="s">
        <v>169</v>
      </c>
      <c r="BI4" s="74" t="s">
        <v>171</v>
      </c>
      <c r="BJ4" s="74" t="s">
        <v>173</v>
      </c>
      <c r="BK4" s="74" t="s">
        <v>175</v>
      </c>
      <c r="BL4" s="74" t="s">
        <v>177</v>
      </c>
      <c r="BM4" s="130"/>
    </row>
    <row r="5" spans="1:65" ht="108">
      <c r="A5" s="74" t="s">
        <v>339</v>
      </c>
      <c r="B5" s="76" t="s">
        <v>340</v>
      </c>
      <c r="C5" s="74" t="s">
        <v>36</v>
      </c>
      <c r="D5" s="74" t="s">
        <v>40</v>
      </c>
      <c r="E5" s="74" t="s">
        <v>44</v>
      </c>
      <c r="F5" s="74" t="s">
        <v>48</v>
      </c>
      <c r="G5" s="74" t="s">
        <v>50</v>
      </c>
      <c r="H5" s="74" t="s">
        <v>52</v>
      </c>
      <c r="I5" s="74" t="s">
        <v>54</v>
      </c>
      <c r="J5" s="74" t="s">
        <v>56</v>
      </c>
      <c r="K5" s="74" t="s">
        <v>58</v>
      </c>
      <c r="L5" s="74" t="s">
        <v>60</v>
      </c>
      <c r="M5" s="74" t="s">
        <v>63</v>
      </c>
      <c r="N5" s="74" t="s">
        <v>66</v>
      </c>
      <c r="O5" s="74" t="s">
        <v>71</v>
      </c>
      <c r="P5" s="74" t="s">
        <v>74</v>
      </c>
      <c r="Q5" s="74" t="s">
        <v>77</v>
      </c>
      <c r="R5" s="74" t="s">
        <v>80</v>
      </c>
      <c r="S5" s="74" t="s">
        <v>83</v>
      </c>
      <c r="T5" s="74" t="s">
        <v>86</v>
      </c>
      <c r="U5" s="74" t="s">
        <v>88</v>
      </c>
      <c r="V5" s="74" t="s">
        <v>90</v>
      </c>
      <c r="W5" s="74" t="s">
        <v>92</v>
      </c>
      <c r="X5" s="74" t="s">
        <v>182</v>
      </c>
      <c r="Y5" s="74" t="s">
        <v>199</v>
      </c>
      <c r="Z5" s="74" t="s">
        <v>97</v>
      </c>
      <c r="AA5" s="74" t="s">
        <v>100</v>
      </c>
      <c r="AB5" s="74" t="s">
        <v>102</v>
      </c>
      <c r="AC5" s="74" t="s">
        <v>104</v>
      </c>
      <c r="AD5" s="74" t="s">
        <v>200</v>
      </c>
      <c r="AE5" s="74" t="s">
        <v>109</v>
      </c>
      <c r="AF5" s="74" t="s">
        <v>112</v>
      </c>
      <c r="AG5" s="74" t="s">
        <v>341</v>
      </c>
      <c r="AH5" s="74" t="s">
        <v>118</v>
      </c>
      <c r="AI5" s="74" t="s">
        <v>120</v>
      </c>
      <c r="AJ5" s="74" t="s">
        <v>122</v>
      </c>
      <c r="AK5" s="74" t="s">
        <v>124</v>
      </c>
      <c r="AL5" s="74" t="s">
        <v>126</v>
      </c>
      <c r="AM5" s="74" t="s">
        <v>128</v>
      </c>
      <c r="AN5" s="74" t="s">
        <v>130</v>
      </c>
      <c r="AO5" s="74" t="s">
        <v>132</v>
      </c>
      <c r="AP5" s="74" t="s">
        <v>134</v>
      </c>
      <c r="AQ5" s="74" t="s">
        <v>136</v>
      </c>
      <c r="AR5" s="74" t="s">
        <v>342</v>
      </c>
      <c r="AS5" s="74" t="s">
        <v>140</v>
      </c>
      <c r="AT5" s="74" t="s">
        <v>142</v>
      </c>
      <c r="AU5" s="74" t="s">
        <v>144</v>
      </c>
      <c r="AV5" s="74" t="s">
        <v>146</v>
      </c>
      <c r="AW5" s="74" t="s">
        <v>148</v>
      </c>
      <c r="AX5" s="74" t="s">
        <v>150</v>
      </c>
      <c r="AY5" s="74" t="s">
        <v>152</v>
      </c>
      <c r="AZ5" s="74" t="s">
        <v>154</v>
      </c>
      <c r="BA5" s="74" t="s">
        <v>156</v>
      </c>
      <c r="BB5" s="74" t="s">
        <v>158</v>
      </c>
      <c r="BC5" s="74" t="s">
        <v>160</v>
      </c>
      <c r="BD5" s="74" t="s">
        <v>162</v>
      </c>
      <c r="BE5" s="74" t="s">
        <v>164</v>
      </c>
      <c r="BF5" s="74" t="s">
        <v>166</v>
      </c>
      <c r="BG5" s="74" t="s">
        <v>168</v>
      </c>
      <c r="BH5" s="74" t="s">
        <v>170</v>
      </c>
      <c r="BI5" s="74" t="s">
        <v>343</v>
      </c>
      <c r="BJ5" s="74" t="s">
        <v>174</v>
      </c>
      <c r="BK5" s="74" t="s">
        <v>176</v>
      </c>
      <c r="BL5" s="74" t="s">
        <v>178</v>
      </c>
      <c r="BM5" s="131"/>
    </row>
    <row r="6" spans="1:65">
      <c r="A6" s="75" t="s">
        <v>344</v>
      </c>
      <c r="B6" s="79" t="s">
        <v>345</v>
      </c>
      <c r="D6" s="75">
        <v>13</v>
      </c>
      <c r="E6" s="75">
        <v>1</v>
      </c>
      <c r="F6" s="75">
        <v>2</v>
      </c>
      <c r="G6" s="75">
        <v>5</v>
      </c>
      <c r="J6" s="75">
        <v>1</v>
      </c>
      <c r="M6" s="75">
        <v>1</v>
      </c>
      <c r="N6" s="75">
        <v>1</v>
      </c>
      <c r="P6" s="75">
        <v>2</v>
      </c>
      <c r="Q6" s="75">
        <v>4</v>
      </c>
      <c r="R6" s="75">
        <v>2</v>
      </c>
      <c r="S6" s="75">
        <v>1</v>
      </c>
      <c r="T6" s="75">
        <v>1</v>
      </c>
      <c r="U6" s="75">
        <v>1</v>
      </c>
      <c r="W6" s="75">
        <v>1</v>
      </c>
      <c r="X6" s="75">
        <v>3</v>
      </c>
      <c r="Y6" s="75">
        <v>4</v>
      </c>
      <c r="Z6" s="75">
        <v>1</v>
      </c>
      <c r="AB6" s="75">
        <v>1</v>
      </c>
      <c r="AC6" s="75">
        <v>1</v>
      </c>
      <c r="AE6" s="75">
        <v>1</v>
      </c>
      <c r="AF6" s="75">
        <v>1</v>
      </c>
      <c r="AG6" s="75">
        <v>3</v>
      </c>
      <c r="AH6" s="75">
        <v>1</v>
      </c>
      <c r="BM6" s="80">
        <f>SUM(C6:BL6)</f>
        <v>52</v>
      </c>
    </row>
    <row r="7" spans="1:65">
      <c r="A7" s="75" t="s">
        <v>346</v>
      </c>
      <c r="B7" s="79" t="s">
        <v>347</v>
      </c>
      <c r="C7" s="75">
        <v>0.05</v>
      </c>
      <c r="D7" s="75">
        <v>2.1749999999999998</v>
      </c>
      <c r="E7" s="75">
        <v>1</v>
      </c>
      <c r="G7" s="75">
        <v>1.375</v>
      </c>
      <c r="I7" s="75">
        <v>1.85</v>
      </c>
      <c r="M7" s="75">
        <v>2.1</v>
      </c>
      <c r="N7" s="75">
        <v>1</v>
      </c>
      <c r="O7" s="75">
        <v>3.1749999999999998</v>
      </c>
      <c r="P7" s="75">
        <v>0.1125</v>
      </c>
      <c r="Q7" s="75">
        <v>0.5</v>
      </c>
      <c r="R7" s="75">
        <v>0.5625</v>
      </c>
      <c r="S7" s="75">
        <v>1</v>
      </c>
      <c r="T7" s="75">
        <v>0.25</v>
      </c>
      <c r="U7" s="75">
        <v>1</v>
      </c>
      <c r="V7" s="75">
        <v>0.25</v>
      </c>
      <c r="W7" s="75">
        <v>1</v>
      </c>
      <c r="X7" s="75">
        <v>1</v>
      </c>
      <c r="Y7" s="75">
        <v>0.48749999999999999</v>
      </c>
      <c r="Z7" s="75">
        <v>1.1875</v>
      </c>
      <c r="AA7" s="75">
        <v>1.4</v>
      </c>
      <c r="AB7" s="75">
        <v>0.25</v>
      </c>
      <c r="AC7" s="75">
        <v>0.4</v>
      </c>
      <c r="AD7" s="75">
        <v>0.375</v>
      </c>
      <c r="AE7" s="75">
        <v>0.46250000000000002</v>
      </c>
      <c r="AF7" s="75">
        <v>0.2</v>
      </c>
      <c r="AG7" s="75">
        <v>0.6</v>
      </c>
      <c r="AH7" s="75">
        <v>0.3</v>
      </c>
      <c r="AI7" s="75">
        <v>0.2</v>
      </c>
      <c r="AT7" s="75">
        <v>0.2</v>
      </c>
      <c r="AU7" s="75">
        <v>0.27500000000000002</v>
      </c>
      <c r="AX7" s="75">
        <v>0.5</v>
      </c>
      <c r="AY7" s="75">
        <v>0.7</v>
      </c>
      <c r="AZ7" s="75">
        <v>1</v>
      </c>
      <c r="BB7" s="75">
        <v>0.5</v>
      </c>
      <c r="BE7" s="75">
        <v>0.45</v>
      </c>
      <c r="BF7" s="75">
        <v>0.4</v>
      </c>
      <c r="BM7" s="80">
        <f t="shared" ref="BM7:BM70" si="0">SUM(C7:BL7)</f>
        <v>28.287499999999991</v>
      </c>
    </row>
    <row r="8" spans="1:65">
      <c r="A8" s="75" t="s">
        <v>348</v>
      </c>
      <c r="B8" s="79" t="s">
        <v>349</v>
      </c>
      <c r="C8" s="75">
        <v>2</v>
      </c>
      <c r="E8" s="75">
        <v>1</v>
      </c>
      <c r="F8" s="75">
        <v>1</v>
      </c>
      <c r="G8" s="75">
        <v>1</v>
      </c>
      <c r="H8" s="75">
        <v>1</v>
      </c>
      <c r="I8" s="75">
        <v>2</v>
      </c>
      <c r="O8" s="75">
        <v>1</v>
      </c>
      <c r="V8" s="75">
        <v>1</v>
      </c>
      <c r="AA8" s="75">
        <v>1</v>
      </c>
      <c r="AD8" s="75">
        <v>1</v>
      </c>
      <c r="AI8" s="75">
        <v>1</v>
      </c>
      <c r="AK8" s="75">
        <v>1</v>
      </c>
      <c r="BM8" s="80">
        <f t="shared" si="0"/>
        <v>14</v>
      </c>
    </row>
    <row r="9" spans="1:65">
      <c r="A9" s="75" t="s">
        <v>350</v>
      </c>
      <c r="B9" s="79" t="s">
        <v>351</v>
      </c>
      <c r="C9" s="75">
        <v>0.125</v>
      </c>
      <c r="D9" s="75">
        <v>1</v>
      </c>
      <c r="G9" s="75">
        <v>2.125</v>
      </c>
      <c r="H9" s="75">
        <v>1.25</v>
      </c>
      <c r="I9" s="75">
        <v>0.375</v>
      </c>
      <c r="S9" s="75">
        <v>0.2</v>
      </c>
      <c r="AB9" s="75">
        <v>0.25</v>
      </c>
      <c r="AD9" s="75">
        <v>0.42499999999999999</v>
      </c>
      <c r="AI9" s="75">
        <v>0.2</v>
      </c>
      <c r="AU9" s="75">
        <v>0.1</v>
      </c>
      <c r="AX9" s="75">
        <v>0.5</v>
      </c>
      <c r="AY9" s="75">
        <v>0.5</v>
      </c>
      <c r="BM9" s="80">
        <f t="shared" si="0"/>
        <v>7.05</v>
      </c>
    </row>
    <row r="10" spans="1:65">
      <c r="A10" s="75" t="s">
        <v>352</v>
      </c>
      <c r="B10" s="79" t="s">
        <v>353</v>
      </c>
      <c r="C10" s="75">
        <v>1.6</v>
      </c>
      <c r="D10" s="75">
        <v>0.375</v>
      </c>
      <c r="E10" s="75">
        <v>0.3</v>
      </c>
      <c r="F10" s="75">
        <v>0.8</v>
      </c>
      <c r="G10" s="75">
        <v>2.1625000000000001</v>
      </c>
      <c r="H10" s="75">
        <v>2.2250000000000001</v>
      </c>
      <c r="I10" s="75">
        <v>1.175</v>
      </c>
      <c r="N10" s="75">
        <v>0.4</v>
      </c>
      <c r="Q10" s="75">
        <v>0.2</v>
      </c>
      <c r="R10" s="75">
        <v>0.375</v>
      </c>
      <c r="T10" s="75">
        <v>0.05</v>
      </c>
      <c r="U10" s="75">
        <v>1.1000000000000001</v>
      </c>
      <c r="V10" s="75">
        <v>0.57499999999999996</v>
      </c>
      <c r="X10" s="75">
        <v>1.2250000000000001</v>
      </c>
      <c r="Y10" s="75">
        <v>0.57499999999999996</v>
      </c>
      <c r="AA10" s="75">
        <v>0.22500000000000001</v>
      </c>
      <c r="AB10" s="75">
        <v>0.9</v>
      </c>
      <c r="AC10" s="75">
        <v>0.25</v>
      </c>
      <c r="AD10" s="75">
        <v>1.05</v>
      </c>
      <c r="AE10" s="75">
        <v>0.23749999999999999</v>
      </c>
      <c r="AF10" s="75">
        <v>0.22500000000000001</v>
      </c>
      <c r="AG10" s="75">
        <v>0.22500000000000001</v>
      </c>
      <c r="AH10" s="75">
        <v>2.2999999999999998</v>
      </c>
      <c r="AI10" s="75">
        <v>2.625</v>
      </c>
      <c r="AK10" s="75">
        <v>1</v>
      </c>
      <c r="AU10" s="75">
        <v>0.32500000000000001</v>
      </c>
      <c r="BB10" s="75">
        <v>1.2500000000000001E-2</v>
      </c>
      <c r="BE10" s="75">
        <v>0.125</v>
      </c>
      <c r="BF10" s="75">
        <v>0.2</v>
      </c>
      <c r="BM10" s="80">
        <f t="shared" si="0"/>
        <v>22.837500000000002</v>
      </c>
    </row>
    <row r="11" spans="1:65">
      <c r="A11" s="75" t="s">
        <v>354</v>
      </c>
      <c r="B11" s="79" t="s">
        <v>355</v>
      </c>
      <c r="C11" s="75">
        <v>1.675</v>
      </c>
      <c r="D11" s="75">
        <v>4.875</v>
      </c>
      <c r="E11" s="75">
        <v>2.65</v>
      </c>
      <c r="F11" s="75">
        <v>3.6</v>
      </c>
      <c r="G11" s="75">
        <v>3.8250000000000002</v>
      </c>
      <c r="H11" s="75">
        <v>2.3250000000000002</v>
      </c>
      <c r="I11" s="75">
        <v>3</v>
      </c>
      <c r="M11" s="75">
        <v>0.3</v>
      </c>
      <c r="N11" s="75">
        <v>7.4999999999999997E-2</v>
      </c>
      <c r="O11" s="75">
        <v>0.65</v>
      </c>
      <c r="P11" s="75">
        <v>0.22500000000000001</v>
      </c>
      <c r="Q11" s="75">
        <v>0.8</v>
      </c>
      <c r="R11" s="75">
        <v>0.46250000000000002</v>
      </c>
      <c r="S11" s="75">
        <v>0.97499999999999998</v>
      </c>
      <c r="T11" s="75">
        <v>1</v>
      </c>
      <c r="U11" s="75">
        <v>0.8</v>
      </c>
      <c r="V11" s="75">
        <v>0.375</v>
      </c>
      <c r="W11" s="75">
        <v>0.2</v>
      </c>
      <c r="X11" s="75">
        <v>0.8</v>
      </c>
      <c r="Y11" s="75">
        <v>8.7499999999999994E-2</v>
      </c>
      <c r="Z11" s="75">
        <v>0.6875</v>
      </c>
      <c r="AA11" s="75">
        <v>0.45</v>
      </c>
      <c r="AB11" s="75">
        <v>0.75</v>
      </c>
      <c r="AC11" s="75">
        <v>0.3</v>
      </c>
      <c r="AD11" s="75">
        <v>0.77500000000000002</v>
      </c>
      <c r="AE11" s="75">
        <v>0.375</v>
      </c>
      <c r="AF11" s="75">
        <v>0.2</v>
      </c>
      <c r="AG11" s="75">
        <v>0.17499999999999999</v>
      </c>
      <c r="AH11" s="75">
        <v>1.375</v>
      </c>
      <c r="AI11" s="75">
        <v>1.9</v>
      </c>
      <c r="AK11" s="75">
        <v>1.5</v>
      </c>
      <c r="AO11" s="75">
        <v>1.5</v>
      </c>
      <c r="AR11" s="75">
        <v>3.2</v>
      </c>
      <c r="AU11" s="75">
        <v>0.05</v>
      </c>
      <c r="BB11" s="75">
        <v>0.27500000000000002</v>
      </c>
      <c r="BE11" s="75">
        <v>0.45</v>
      </c>
      <c r="BF11" s="75">
        <v>0.7</v>
      </c>
      <c r="BI11" s="75">
        <v>1.875</v>
      </c>
      <c r="BM11" s="80">
        <f t="shared" si="0"/>
        <v>45.237499999999997</v>
      </c>
    </row>
    <row r="12" spans="1:65">
      <c r="A12" s="75" t="s">
        <v>356</v>
      </c>
      <c r="B12" s="79" t="s">
        <v>357</v>
      </c>
      <c r="C12" s="75">
        <v>1.3</v>
      </c>
      <c r="D12" s="75">
        <v>1.625</v>
      </c>
      <c r="E12" s="75">
        <v>0.5625</v>
      </c>
      <c r="F12" s="75">
        <v>2.1</v>
      </c>
      <c r="G12" s="75">
        <v>2</v>
      </c>
      <c r="H12" s="75">
        <v>1</v>
      </c>
      <c r="I12" s="75">
        <v>1.1499999999999999</v>
      </c>
      <c r="M12" s="75">
        <v>0.15</v>
      </c>
      <c r="N12" s="75">
        <v>0.05</v>
      </c>
      <c r="O12" s="75">
        <v>0.85</v>
      </c>
      <c r="P12" s="75">
        <v>0.33750000000000002</v>
      </c>
      <c r="Q12" s="75">
        <v>0.75</v>
      </c>
      <c r="R12" s="75">
        <v>0.4</v>
      </c>
      <c r="S12" s="75">
        <v>0.7</v>
      </c>
      <c r="U12" s="75">
        <v>0.6</v>
      </c>
      <c r="V12" s="75">
        <v>0.5</v>
      </c>
      <c r="W12" s="75">
        <v>0.1</v>
      </c>
      <c r="X12" s="75">
        <v>0.55000000000000004</v>
      </c>
      <c r="Y12" s="75">
        <v>0.375</v>
      </c>
      <c r="Z12" s="75">
        <v>0.375</v>
      </c>
      <c r="AA12" s="75">
        <v>0.6</v>
      </c>
      <c r="AB12" s="75">
        <v>0.625</v>
      </c>
      <c r="AC12" s="75">
        <v>0.3</v>
      </c>
      <c r="AD12" s="75">
        <v>0.6</v>
      </c>
      <c r="AE12" s="75">
        <v>0.5625</v>
      </c>
      <c r="AF12" s="75">
        <v>0.2</v>
      </c>
      <c r="AG12" s="75">
        <v>0.57499999999999996</v>
      </c>
      <c r="AH12" s="75">
        <v>0.67500000000000004</v>
      </c>
      <c r="AI12" s="75">
        <v>1.2</v>
      </c>
      <c r="AK12" s="75">
        <v>1</v>
      </c>
      <c r="AO12" s="75">
        <v>0.2</v>
      </c>
      <c r="AR12" s="75">
        <v>2.125</v>
      </c>
      <c r="AU12" s="75">
        <v>0.1</v>
      </c>
      <c r="BB12" s="75">
        <v>0.32500000000000001</v>
      </c>
      <c r="BE12" s="75">
        <v>0.375</v>
      </c>
      <c r="BF12" s="75">
        <v>0.67500000000000004</v>
      </c>
      <c r="BI12" s="75">
        <v>0.625</v>
      </c>
      <c r="BM12" s="80">
        <f t="shared" si="0"/>
        <v>26.237500000000004</v>
      </c>
    </row>
    <row r="13" spans="1:65">
      <c r="A13" s="75" t="s">
        <v>358</v>
      </c>
      <c r="B13" s="79" t="s">
        <v>359</v>
      </c>
      <c r="C13" s="75">
        <v>0.75</v>
      </c>
      <c r="D13" s="75">
        <v>0.625</v>
      </c>
      <c r="H13" s="75">
        <v>0.52500000000000002</v>
      </c>
      <c r="I13" s="75">
        <v>0.15</v>
      </c>
      <c r="Q13" s="75">
        <v>1</v>
      </c>
      <c r="T13" s="75">
        <v>0.375</v>
      </c>
      <c r="AB13" s="75">
        <v>0.375</v>
      </c>
      <c r="AC13" s="75">
        <v>0.1</v>
      </c>
      <c r="AH13" s="75">
        <v>1</v>
      </c>
      <c r="AO13" s="75">
        <v>0.5</v>
      </c>
      <c r="AR13" s="75">
        <v>0.15</v>
      </c>
      <c r="AU13" s="75">
        <v>0.125</v>
      </c>
      <c r="AY13" s="75">
        <v>0.5</v>
      </c>
      <c r="BM13" s="80">
        <f t="shared" si="0"/>
        <v>6.1750000000000007</v>
      </c>
    </row>
    <row r="14" spans="1:65">
      <c r="A14" s="75" t="s">
        <v>360</v>
      </c>
      <c r="B14" s="79" t="s">
        <v>361</v>
      </c>
      <c r="C14" s="75">
        <v>0.625</v>
      </c>
      <c r="D14" s="75">
        <v>1</v>
      </c>
      <c r="E14" s="75">
        <v>0.75</v>
      </c>
      <c r="F14" s="75">
        <v>2</v>
      </c>
      <c r="G14" s="75">
        <v>0.875</v>
      </c>
      <c r="H14" s="75">
        <v>0.625</v>
      </c>
      <c r="I14" s="75">
        <v>0.67500000000000004</v>
      </c>
      <c r="M14" s="75">
        <v>0.17499999999999999</v>
      </c>
      <c r="N14" s="75">
        <v>0.2</v>
      </c>
      <c r="O14" s="75">
        <v>0.5</v>
      </c>
      <c r="P14" s="75">
        <v>0.33750000000000002</v>
      </c>
      <c r="Q14" s="75">
        <v>0.75</v>
      </c>
      <c r="R14" s="75">
        <v>0.375</v>
      </c>
      <c r="S14" s="75">
        <v>0.625</v>
      </c>
      <c r="U14" s="75">
        <v>0.7</v>
      </c>
      <c r="V14" s="75">
        <v>0.4</v>
      </c>
      <c r="W14" s="75">
        <v>0.2</v>
      </c>
      <c r="X14" s="75">
        <v>0.25</v>
      </c>
      <c r="Y14" s="75">
        <v>0.375</v>
      </c>
      <c r="Z14" s="75">
        <v>0.78749999999999998</v>
      </c>
      <c r="AA14" s="75">
        <v>0.5</v>
      </c>
      <c r="AB14" s="75">
        <v>0.5</v>
      </c>
      <c r="AC14" s="75">
        <v>0.57499999999999996</v>
      </c>
      <c r="AD14" s="75">
        <v>0.75</v>
      </c>
      <c r="AE14" s="75">
        <v>0.33750000000000002</v>
      </c>
      <c r="AF14" s="75">
        <v>0.2</v>
      </c>
      <c r="AG14" s="75">
        <v>0.25</v>
      </c>
      <c r="AH14" s="75">
        <v>0.45</v>
      </c>
      <c r="AI14" s="75">
        <v>1</v>
      </c>
      <c r="AK14" s="75">
        <v>1</v>
      </c>
      <c r="AO14" s="75">
        <v>0.2</v>
      </c>
      <c r="AR14" s="75">
        <v>1</v>
      </c>
      <c r="AU14" s="75">
        <v>0.15</v>
      </c>
      <c r="BB14" s="75">
        <v>0.22500000000000001</v>
      </c>
      <c r="BE14" s="75">
        <v>0.15</v>
      </c>
      <c r="BI14" s="75">
        <v>0.375</v>
      </c>
      <c r="BM14" s="80">
        <f t="shared" si="0"/>
        <v>19.887499999999992</v>
      </c>
    </row>
    <row r="15" spans="1:65">
      <c r="A15" s="75" t="s">
        <v>362</v>
      </c>
      <c r="B15" s="79" t="s">
        <v>363</v>
      </c>
      <c r="C15" s="75">
        <v>1.35</v>
      </c>
      <c r="D15" s="75">
        <v>1.575</v>
      </c>
      <c r="E15" s="75">
        <v>0.25</v>
      </c>
      <c r="F15" s="75">
        <v>1.075</v>
      </c>
      <c r="G15" s="75">
        <v>1</v>
      </c>
      <c r="H15" s="75">
        <v>0.75</v>
      </c>
      <c r="I15" s="75">
        <v>0.7</v>
      </c>
      <c r="M15" s="75">
        <v>0.22500000000000001</v>
      </c>
      <c r="N15" s="75">
        <v>0.05</v>
      </c>
      <c r="O15" s="75">
        <v>0.57499999999999996</v>
      </c>
      <c r="P15" s="75">
        <v>0.1125</v>
      </c>
      <c r="Q15" s="75">
        <v>0.86250000000000004</v>
      </c>
      <c r="R15" s="75">
        <v>0.4</v>
      </c>
      <c r="S15" s="75">
        <v>0.875</v>
      </c>
      <c r="U15" s="75">
        <v>0.375</v>
      </c>
      <c r="V15" s="75">
        <v>0.4</v>
      </c>
      <c r="W15" s="75">
        <v>0.1</v>
      </c>
      <c r="X15" s="75">
        <v>0.625</v>
      </c>
      <c r="Y15" s="75">
        <v>0.375</v>
      </c>
      <c r="Z15" s="75">
        <v>0.9375</v>
      </c>
      <c r="AA15" s="75">
        <v>0.6</v>
      </c>
      <c r="AB15" s="75">
        <v>0.25</v>
      </c>
      <c r="AC15" s="75">
        <v>1.05</v>
      </c>
      <c r="AD15" s="75">
        <v>1.375</v>
      </c>
      <c r="AE15" s="75">
        <v>0.75</v>
      </c>
      <c r="AF15" s="75">
        <v>0.1</v>
      </c>
      <c r="AG15" s="75">
        <v>0.8</v>
      </c>
      <c r="AH15" s="75">
        <v>0.75</v>
      </c>
      <c r="AI15" s="75">
        <v>1</v>
      </c>
      <c r="AK15" s="75">
        <v>1</v>
      </c>
      <c r="AO15" s="75">
        <v>0.2</v>
      </c>
      <c r="AR15" s="75">
        <v>1</v>
      </c>
      <c r="AU15" s="75">
        <v>0.35</v>
      </c>
      <c r="BB15" s="75">
        <v>0.48749999999999999</v>
      </c>
      <c r="BE15" s="75">
        <v>0.125</v>
      </c>
      <c r="BF15" s="75">
        <v>0.6</v>
      </c>
      <c r="BI15" s="75">
        <v>0.17499999999999999</v>
      </c>
      <c r="BM15" s="80">
        <f t="shared" si="0"/>
        <v>23.225000000000009</v>
      </c>
    </row>
    <row r="16" spans="1:65">
      <c r="A16" s="75" t="s">
        <v>364</v>
      </c>
      <c r="B16" s="79" t="s">
        <v>365</v>
      </c>
      <c r="C16" s="75">
        <v>0.25</v>
      </c>
      <c r="D16" s="75">
        <v>1.125</v>
      </c>
      <c r="E16" s="75">
        <v>1</v>
      </c>
      <c r="F16" s="75">
        <v>1</v>
      </c>
      <c r="G16" s="75">
        <v>3</v>
      </c>
      <c r="H16" s="75">
        <v>1</v>
      </c>
      <c r="I16" s="75">
        <v>7.4999999999999997E-2</v>
      </c>
      <c r="L16" s="75">
        <v>0.625</v>
      </c>
      <c r="M16" s="75">
        <v>0.1</v>
      </c>
      <c r="O16" s="75">
        <v>1.3</v>
      </c>
      <c r="P16" s="75">
        <v>1</v>
      </c>
      <c r="Q16" s="75">
        <v>1</v>
      </c>
      <c r="R16" s="75">
        <v>1.25</v>
      </c>
      <c r="S16" s="75">
        <v>0.875</v>
      </c>
      <c r="U16" s="75">
        <v>1</v>
      </c>
      <c r="V16" s="75">
        <v>1</v>
      </c>
      <c r="Y16" s="75">
        <v>0.4</v>
      </c>
      <c r="Z16" s="75">
        <v>0.9375</v>
      </c>
      <c r="AA16" s="75">
        <v>1.5</v>
      </c>
      <c r="AB16" s="75">
        <v>1</v>
      </c>
      <c r="AC16" s="75">
        <v>1</v>
      </c>
      <c r="AD16" s="75">
        <v>1.125</v>
      </c>
      <c r="AF16" s="75">
        <v>0.75</v>
      </c>
      <c r="AG16" s="75">
        <v>1</v>
      </c>
      <c r="AH16" s="75">
        <v>1</v>
      </c>
      <c r="AI16" s="75">
        <v>1</v>
      </c>
      <c r="AK16" s="75">
        <v>1</v>
      </c>
      <c r="AO16" s="75">
        <v>0.2</v>
      </c>
      <c r="AR16" s="75">
        <v>1</v>
      </c>
      <c r="AU16" s="75">
        <v>0.125</v>
      </c>
      <c r="BB16" s="75">
        <v>1</v>
      </c>
      <c r="BE16" s="75">
        <v>0.125</v>
      </c>
      <c r="BI16" s="75">
        <v>4.2</v>
      </c>
      <c r="BM16" s="80">
        <f t="shared" si="0"/>
        <v>32.962499999999999</v>
      </c>
    </row>
    <row r="17" spans="1:65">
      <c r="A17" s="75" t="s">
        <v>366</v>
      </c>
      <c r="B17" s="79" t="s">
        <v>367</v>
      </c>
      <c r="C17" s="75">
        <v>1.5</v>
      </c>
      <c r="D17" s="75">
        <v>2.5499999999999998</v>
      </c>
      <c r="E17" s="75">
        <v>2</v>
      </c>
      <c r="F17" s="75">
        <v>1.8</v>
      </c>
      <c r="G17" s="75">
        <v>0.5</v>
      </c>
      <c r="H17" s="75">
        <v>1.4</v>
      </c>
      <c r="M17" s="75">
        <v>0.2</v>
      </c>
      <c r="O17" s="75">
        <v>0.6</v>
      </c>
      <c r="P17" s="75">
        <v>0.2</v>
      </c>
      <c r="Q17" s="75">
        <v>0.75</v>
      </c>
      <c r="R17" s="75">
        <v>0.33750000000000002</v>
      </c>
      <c r="S17" s="75">
        <v>0.8</v>
      </c>
      <c r="T17" s="75">
        <v>0.375</v>
      </c>
      <c r="U17" s="75">
        <v>0.5</v>
      </c>
      <c r="V17" s="75">
        <v>0.625</v>
      </c>
      <c r="W17" s="75">
        <v>0.125</v>
      </c>
      <c r="X17" s="75">
        <v>0.75</v>
      </c>
      <c r="Z17" s="75">
        <v>0.65</v>
      </c>
      <c r="AA17" s="75">
        <v>1.175</v>
      </c>
      <c r="AB17" s="75">
        <v>0.32500000000000001</v>
      </c>
      <c r="AC17" s="75">
        <v>0.4</v>
      </c>
      <c r="AD17" s="75">
        <v>1.45</v>
      </c>
      <c r="AE17" s="75">
        <v>0.45</v>
      </c>
      <c r="AF17" s="75">
        <v>0.375</v>
      </c>
      <c r="AG17" s="75">
        <v>0.2</v>
      </c>
      <c r="AH17" s="75">
        <v>1.8</v>
      </c>
      <c r="AI17" s="75">
        <v>0.4</v>
      </c>
      <c r="AO17" s="75">
        <v>1.2</v>
      </c>
      <c r="BF17" s="75">
        <v>2.2999999999999998</v>
      </c>
      <c r="BM17" s="80">
        <f t="shared" si="0"/>
        <v>25.737499999999994</v>
      </c>
    </row>
    <row r="18" spans="1:65">
      <c r="A18" s="75" t="s">
        <v>368</v>
      </c>
      <c r="B18" s="79" t="s">
        <v>369</v>
      </c>
      <c r="C18" s="75">
        <v>1</v>
      </c>
      <c r="D18" s="75">
        <v>1</v>
      </c>
      <c r="F18" s="75">
        <v>1</v>
      </c>
      <c r="BF18" s="75">
        <v>1</v>
      </c>
      <c r="BM18" s="80">
        <f t="shared" si="0"/>
        <v>4</v>
      </c>
    </row>
    <row r="19" spans="1:65">
      <c r="A19" s="75" t="s">
        <v>370</v>
      </c>
      <c r="B19" s="79" t="s">
        <v>371</v>
      </c>
      <c r="C19" s="75">
        <v>2.5499999999999998</v>
      </c>
      <c r="D19" s="75">
        <v>1.5</v>
      </c>
      <c r="E19" s="75">
        <v>1</v>
      </c>
      <c r="F19" s="75">
        <v>3.25</v>
      </c>
      <c r="G19" s="75">
        <v>0.8</v>
      </c>
      <c r="H19" s="75">
        <v>1.2</v>
      </c>
      <c r="N19" s="75">
        <v>0.5</v>
      </c>
      <c r="O19" s="75">
        <v>0.55000000000000004</v>
      </c>
      <c r="P19" s="75">
        <v>0.2</v>
      </c>
      <c r="Q19" s="75">
        <v>1</v>
      </c>
      <c r="R19" s="75">
        <v>0.25</v>
      </c>
      <c r="S19" s="75">
        <v>1</v>
      </c>
      <c r="T19" s="75">
        <v>0.375</v>
      </c>
      <c r="U19" s="75">
        <v>0.2</v>
      </c>
      <c r="V19" s="75">
        <v>0.125</v>
      </c>
      <c r="W19" s="75">
        <v>2.5000000000000001E-2</v>
      </c>
      <c r="X19" s="75">
        <v>0.15</v>
      </c>
      <c r="Z19" s="75">
        <v>0.9375</v>
      </c>
      <c r="AA19" s="75">
        <v>1</v>
      </c>
      <c r="AB19" s="75">
        <v>0.5</v>
      </c>
      <c r="AC19" s="75">
        <v>1</v>
      </c>
      <c r="AD19" s="75">
        <v>1.75</v>
      </c>
      <c r="AF19" s="75">
        <v>0.125</v>
      </c>
      <c r="AG19" s="75">
        <v>0.4</v>
      </c>
      <c r="AH19" s="75">
        <v>1</v>
      </c>
      <c r="AI19" s="75">
        <v>0.5</v>
      </c>
      <c r="AK19" s="75">
        <v>0.5</v>
      </c>
      <c r="AO19" s="75">
        <v>0.2</v>
      </c>
      <c r="AR19" s="75">
        <v>0.125</v>
      </c>
      <c r="BF19" s="75">
        <v>1</v>
      </c>
      <c r="BM19" s="80">
        <f t="shared" si="0"/>
        <v>23.712499999999999</v>
      </c>
    </row>
    <row r="20" spans="1:65">
      <c r="A20" s="75" t="s">
        <v>372</v>
      </c>
      <c r="B20" s="79" t="s">
        <v>373</v>
      </c>
      <c r="C20" s="75">
        <v>0.5</v>
      </c>
      <c r="D20" s="75">
        <v>0.25</v>
      </c>
      <c r="E20" s="75">
        <v>1</v>
      </c>
      <c r="F20" s="75">
        <v>1</v>
      </c>
      <c r="G20" s="75">
        <v>0.5</v>
      </c>
      <c r="H20" s="75">
        <v>1.175</v>
      </c>
      <c r="Q20" s="75">
        <v>0.5</v>
      </c>
      <c r="R20" s="75">
        <v>0.15</v>
      </c>
      <c r="S20" s="75">
        <v>0.22500000000000001</v>
      </c>
      <c r="T20" s="75">
        <v>0.25</v>
      </c>
      <c r="V20" s="75">
        <v>0.125</v>
      </c>
      <c r="X20" s="75">
        <v>0.05</v>
      </c>
      <c r="Z20" s="75">
        <v>0.25</v>
      </c>
      <c r="AA20" s="75">
        <v>0.5</v>
      </c>
      <c r="AB20" s="75">
        <v>0.1875</v>
      </c>
      <c r="AC20" s="75">
        <v>0.2</v>
      </c>
      <c r="AD20" s="75">
        <v>0.125</v>
      </c>
      <c r="AE20" s="75">
        <v>0.1</v>
      </c>
      <c r="AG20" s="75">
        <v>0.1</v>
      </c>
      <c r="AH20" s="75">
        <v>0.9</v>
      </c>
      <c r="AI20" s="75">
        <v>0.2</v>
      </c>
      <c r="BG20" s="75">
        <v>0.2</v>
      </c>
      <c r="BM20" s="80">
        <f t="shared" si="0"/>
        <v>8.4874999999999972</v>
      </c>
    </row>
    <row r="21" spans="1:65">
      <c r="A21" s="75" t="s">
        <v>374</v>
      </c>
      <c r="B21" s="79" t="s">
        <v>375</v>
      </c>
      <c r="C21" s="75">
        <v>1.075</v>
      </c>
      <c r="D21" s="75">
        <v>4.6749999999999998</v>
      </c>
      <c r="E21" s="75">
        <v>2</v>
      </c>
      <c r="F21" s="75">
        <v>1.8875</v>
      </c>
      <c r="G21" s="75">
        <v>1.925</v>
      </c>
      <c r="H21" s="75">
        <v>1.2</v>
      </c>
      <c r="I21" s="75">
        <v>2.7</v>
      </c>
      <c r="N21" s="75">
        <v>0.25</v>
      </c>
      <c r="O21" s="75">
        <v>0.52500000000000002</v>
      </c>
      <c r="P21" s="75">
        <v>0.22500000000000001</v>
      </c>
      <c r="Q21" s="75">
        <v>0.25</v>
      </c>
      <c r="R21" s="75">
        <v>0.22500000000000001</v>
      </c>
      <c r="S21" s="75">
        <v>0.4</v>
      </c>
      <c r="T21" s="75">
        <v>0.3</v>
      </c>
      <c r="U21" s="75">
        <v>0.4</v>
      </c>
      <c r="V21" s="75">
        <v>0.125</v>
      </c>
      <c r="X21" s="75">
        <v>0.375</v>
      </c>
      <c r="Y21" s="75">
        <v>8.7499999999999994E-2</v>
      </c>
      <c r="Z21" s="75">
        <v>0.25</v>
      </c>
      <c r="AA21" s="75">
        <v>0.5</v>
      </c>
      <c r="AB21" s="75">
        <v>0.625</v>
      </c>
      <c r="AC21" s="75">
        <v>0.3</v>
      </c>
      <c r="AD21" s="75">
        <v>0.3</v>
      </c>
      <c r="AE21" s="75">
        <v>0.22500000000000001</v>
      </c>
      <c r="AF21" s="75">
        <v>0.15</v>
      </c>
      <c r="AG21" s="75">
        <v>0.2</v>
      </c>
      <c r="AH21" s="75">
        <v>0.875</v>
      </c>
      <c r="AI21" s="75">
        <v>1.75</v>
      </c>
      <c r="BB21" s="75">
        <v>0.2</v>
      </c>
      <c r="BE21" s="75">
        <v>0.4</v>
      </c>
      <c r="BM21" s="80">
        <f t="shared" si="0"/>
        <v>24.399999999999995</v>
      </c>
    </row>
    <row r="22" spans="1:65">
      <c r="A22" s="75" t="s">
        <v>376</v>
      </c>
      <c r="B22" s="79" t="s">
        <v>377</v>
      </c>
      <c r="C22" s="75">
        <v>2.6749999999999998</v>
      </c>
      <c r="D22" s="75">
        <v>3.5</v>
      </c>
      <c r="E22" s="75">
        <v>2.5499999999999998</v>
      </c>
      <c r="F22" s="75">
        <v>3</v>
      </c>
      <c r="G22" s="75">
        <v>2.4500000000000002</v>
      </c>
      <c r="H22" s="75">
        <v>2.5249999999999999</v>
      </c>
      <c r="I22" s="75">
        <v>3</v>
      </c>
      <c r="L22" s="75">
        <v>1</v>
      </c>
      <c r="M22" s="75">
        <v>0.375</v>
      </c>
      <c r="N22" s="75">
        <v>0.375</v>
      </c>
      <c r="O22" s="75">
        <v>0.92500000000000004</v>
      </c>
      <c r="P22" s="75">
        <v>0.5</v>
      </c>
      <c r="Q22" s="75">
        <v>0.6875</v>
      </c>
      <c r="R22" s="75">
        <v>0.45</v>
      </c>
      <c r="S22" s="75">
        <v>1.5</v>
      </c>
      <c r="T22" s="75">
        <v>0.45</v>
      </c>
      <c r="U22" s="75">
        <v>0.6</v>
      </c>
      <c r="V22" s="75">
        <v>0.625</v>
      </c>
      <c r="X22" s="75">
        <v>0.5</v>
      </c>
      <c r="Y22" s="75">
        <v>0.48749999999999999</v>
      </c>
      <c r="Z22" s="75">
        <v>0.6875</v>
      </c>
      <c r="AA22" s="75">
        <v>1</v>
      </c>
      <c r="AB22" s="75">
        <v>1.5</v>
      </c>
      <c r="AC22" s="75">
        <v>1</v>
      </c>
      <c r="AD22" s="75">
        <v>1</v>
      </c>
      <c r="AE22" s="75">
        <v>1.0249999999999999</v>
      </c>
      <c r="AF22" s="75">
        <v>0.3</v>
      </c>
      <c r="AG22" s="75">
        <v>0.5</v>
      </c>
      <c r="AH22" s="75">
        <v>2.1749999999999998</v>
      </c>
      <c r="AI22" s="75">
        <v>4</v>
      </c>
      <c r="BB22" s="75">
        <v>0.2</v>
      </c>
      <c r="BE22" s="75">
        <v>0.6</v>
      </c>
      <c r="BM22" s="80">
        <f t="shared" si="0"/>
        <v>42.162499999999994</v>
      </c>
    </row>
    <row r="23" spans="1:65">
      <c r="A23" s="75" t="s">
        <v>378</v>
      </c>
      <c r="B23" s="79" t="s">
        <v>379</v>
      </c>
      <c r="C23" s="75">
        <v>0.95</v>
      </c>
      <c r="D23" s="75">
        <v>5.25</v>
      </c>
      <c r="E23" s="75">
        <v>2.125</v>
      </c>
      <c r="F23" s="75">
        <v>2.7749999999999999</v>
      </c>
      <c r="G23" s="75">
        <v>1.2</v>
      </c>
      <c r="H23" s="75">
        <v>1.825</v>
      </c>
      <c r="I23" s="75">
        <v>2.65</v>
      </c>
      <c r="O23" s="75">
        <v>0.2</v>
      </c>
      <c r="P23" s="75">
        <v>0.22500000000000001</v>
      </c>
      <c r="Q23" s="75">
        <v>0.75</v>
      </c>
      <c r="R23" s="75">
        <v>0.22500000000000001</v>
      </c>
      <c r="S23" s="75">
        <v>0.375</v>
      </c>
      <c r="T23" s="75">
        <v>0.25</v>
      </c>
      <c r="U23" s="75">
        <v>0.2</v>
      </c>
      <c r="V23" s="75">
        <v>0.125</v>
      </c>
      <c r="X23" s="75">
        <v>0.1</v>
      </c>
      <c r="Y23" s="75">
        <v>0.125</v>
      </c>
      <c r="Z23" s="75">
        <v>0.48749999999999999</v>
      </c>
      <c r="AA23" s="75">
        <v>0.65</v>
      </c>
      <c r="AB23" s="75">
        <v>0.125</v>
      </c>
      <c r="AC23" s="75">
        <v>0.45</v>
      </c>
      <c r="AD23" s="75">
        <v>0.35</v>
      </c>
      <c r="AE23" s="75">
        <v>0.1</v>
      </c>
      <c r="AF23" s="75">
        <v>0.2</v>
      </c>
      <c r="AG23" s="75">
        <v>0.3</v>
      </c>
      <c r="AH23" s="75">
        <v>0.67500000000000004</v>
      </c>
      <c r="AI23" s="75">
        <v>0.8</v>
      </c>
      <c r="BM23" s="80">
        <f t="shared" si="0"/>
        <v>23.487500000000004</v>
      </c>
    </row>
    <row r="24" spans="1:65">
      <c r="A24" s="75" t="s">
        <v>380</v>
      </c>
      <c r="B24" s="79" t="s">
        <v>381</v>
      </c>
      <c r="C24" s="75">
        <v>1</v>
      </c>
      <c r="D24" s="75">
        <v>2.1625000000000001</v>
      </c>
      <c r="E24" s="75">
        <v>1</v>
      </c>
      <c r="F24" s="75">
        <v>2.2000000000000002</v>
      </c>
      <c r="G24" s="75">
        <v>3.1749999999999998</v>
      </c>
      <c r="H24" s="75">
        <v>1</v>
      </c>
      <c r="I24" s="75">
        <v>2.2999999999999998</v>
      </c>
      <c r="P24" s="75">
        <v>0.1125</v>
      </c>
      <c r="Q24" s="75">
        <v>0.15</v>
      </c>
      <c r="R24" s="75">
        <v>0.35</v>
      </c>
      <c r="V24" s="75">
        <v>0.125</v>
      </c>
      <c r="Z24" s="75">
        <v>0.5625</v>
      </c>
      <c r="AA24" s="75">
        <v>0.15</v>
      </c>
      <c r="AB24" s="75">
        <v>0.25</v>
      </c>
      <c r="AC24" s="75">
        <v>0.4</v>
      </c>
      <c r="AD24" s="75">
        <v>7.4999999999999997E-2</v>
      </c>
      <c r="AH24" s="75">
        <v>0.4</v>
      </c>
      <c r="AI24" s="75">
        <v>1.075</v>
      </c>
      <c r="BM24" s="80">
        <f t="shared" si="0"/>
        <v>16.487500000000001</v>
      </c>
    </row>
    <row r="25" spans="1:65">
      <c r="A25" s="75" t="s">
        <v>382</v>
      </c>
      <c r="B25" s="79" t="s">
        <v>383</v>
      </c>
      <c r="C25" s="75">
        <v>0.83750000000000002</v>
      </c>
      <c r="D25" s="75">
        <v>1.95</v>
      </c>
      <c r="E25" s="75">
        <v>0.5</v>
      </c>
      <c r="F25" s="75">
        <v>1.3625</v>
      </c>
      <c r="G25" s="75">
        <v>0.15</v>
      </c>
      <c r="H25" s="75">
        <v>1.1499999999999999</v>
      </c>
      <c r="AH25" s="75">
        <v>0.375</v>
      </c>
      <c r="AI25" s="75">
        <v>0.3</v>
      </c>
      <c r="AK25" s="75">
        <v>0.5</v>
      </c>
      <c r="AV25" s="75">
        <v>0.125</v>
      </c>
      <c r="BM25" s="80">
        <f t="shared" si="0"/>
        <v>7.2500000000000009</v>
      </c>
    </row>
    <row r="26" spans="1:65">
      <c r="A26" s="75" t="s">
        <v>384</v>
      </c>
      <c r="B26" s="79" t="s">
        <v>385</v>
      </c>
      <c r="C26" s="75">
        <v>0.15</v>
      </c>
      <c r="H26" s="75">
        <v>0.22500000000000001</v>
      </c>
      <c r="BM26" s="80">
        <f t="shared" si="0"/>
        <v>0.375</v>
      </c>
    </row>
    <row r="27" spans="1:65">
      <c r="A27" s="75" t="s">
        <v>386</v>
      </c>
      <c r="B27" s="79" t="s">
        <v>387</v>
      </c>
      <c r="C27" s="75">
        <v>0.4</v>
      </c>
      <c r="D27" s="75">
        <v>0.75</v>
      </c>
      <c r="E27" s="75">
        <v>0.6</v>
      </c>
      <c r="F27" s="75">
        <v>0.2</v>
      </c>
      <c r="G27" s="75">
        <v>0.375</v>
      </c>
      <c r="Q27" s="75">
        <v>0.25</v>
      </c>
      <c r="R27" s="75">
        <v>0.22500000000000001</v>
      </c>
      <c r="U27" s="75">
        <v>0.1</v>
      </c>
      <c r="AA27" s="75">
        <v>0.05</v>
      </c>
      <c r="AD27" s="75">
        <v>0.15</v>
      </c>
      <c r="AE27" s="75">
        <v>7.4999999999999997E-2</v>
      </c>
      <c r="AF27" s="75">
        <v>0.125</v>
      </c>
      <c r="AI27" s="75">
        <v>0.6</v>
      </c>
      <c r="BF27" s="75">
        <v>0.4</v>
      </c>
      <c r="BM27" s="80">
        <f t="shared" si="0"/>
        <v>4.3000000000000007</v>
      </c>
    </row>
    <row r="28" spans="1:65">
      <c r="A28" s="75" t="s">
        <v>388</v>
      </c>
      <c r="B28" s="79" t="s">
        <v>389</v>
      </c>
      <c r="C28" s="75">
        <v>0.5</v>
      </c>
      <c r="E28" s="75">
        <v>0.85</v>
      </c>
      <c r="H28" s="75">
        <v>2.5000000000000001E-2</v>
      </c>
      <c r="L28" s="75">
        <v>1</v>
      </c>
      <c r="P28" s="75">
        <v>0.2</v>
      </c>
      <c r="U28" s="75">
        <v>0.1</v>
      </c>
      <c r="V28" s="75">
        <v>0.125</v>
      </c>
      <c r="X28" s="75">
        <v>0.15</v>
      </c>
      <c r="Y28" s="75">
        <v>0.1</v>
      </c>
      <c r="AA28" s="75">
        <v>0.35</v>
      </c>
      <c r="AB28" s="75">
        <v>0.5</v>
      </c>
      <c r="AD28" s="75">
        <v>0.2</v>
      </c>
      <c r="AF28" s="75">
        <v>0.125</v>
      </c>
      <c r="AG28" s="75">
        <v>0.1</v>
      </c>
      <c r="AI28" s="75">
        <v>0.5</v>
      </c>
      <c r="AO28" s="75">
        <v>0.2</v>
      </c>
      <c r="BF28" s="75">
        <v>1</v>
      </c>
      <c r="BM28" s="80">
        <f t="shared" si="0"/>
        <v>6.0250000000000004</v>
      </c>
    </row>
    <row r="29" spans="1:65">
      <c r="A29" s="75" t="s">
        <v>390</v>
      </c>
      <c r="B29" s="79" t="s">
        <v>391</v>
      </c>
      <c r="C29" s="75">
        <v>0.75</v>
      </c>
      <c r="D29" s="75">
        <v>6.4</v>
      </c>
      <c r="E29" s="75">
        <v>5.0250000000000004</v>
      </c>
      <c r="F29" s="75">
        <v>1.5874999999999999</v>
      </c>
      <c r="G29" s="75">
        <v>1.425</v>
      </c>
      <c r="H29" s="75">
        <v>1.7</v>
      </c>
      <c r="I29" s="75">
        <v>3.4</v>
      </c>
      <c r="M29" s="75">
        <v>0.1</v>
      </c>
      <c r="N29" s="75">
        <v>0.25</v>
      </c>
      <c r="O29" s="75">
        <v>0.6</v>
      </c>
      <c r="P29" s="75">
        <v>0.1125</v>
      </c>
      <c r="Q29" s="75">
        <v>0.35</v>
      </c>
      <c r="R29" s="75">
        <v>0.45</v>
      </c>
      <c r="S29" s="75">
        <v>0.375</v>
      </c>
      <c r="T29" s="75">
        <v>0.375</v>
      </c>
      <c r="U29" s="75">
        <v>0.3</v>
      </c>
      <c r="V29" s="75">
        <v>0.125</v>
      </c>
      <c r="X29" s="75">
        <v>0.25</v>
      </c>
      <c r="Z29" s="75">
        <v>0.375</v>
      </c>
      <c r="AA29" s="75">
        <v>0.25</v>
      </c>
      <c r="AB29" s="75">
        <v>1</v>
      </c>
      <c r="AC29" s="75">
        <v>0.97499999999999998</v>
      </c>
      <c r="AD29" s="75">
        <v>0.3</v>
      </c>
      <c r="AE29" s="75">
        <v>0.55000000000000004</v>
      </c>
      <c r="AF29" s="75">
        <v>0.2</v>
      </c>
      <c r="AG29" s="75">
        <v>0.2</v>
      </c>
      <c r="AH29" s="75">
        <v>0.625</v>
      </c>
      <c r="AI29" s="75">
        <v>0.9</v>
      </c>
      <c r="AR29" s="75">
        <v>0.6</v>
      </c>
      <c r="BB29" s="75">
        <v>6.25E-2</v>
      </c>
      <c r="BE29" s="75">
        <v>0.25</v>
      </c>
      <c r="BM29" s="80">
        <f t="shared" si="0"/>
        <v>29.862500000000008</v>
      </c>
    </row>
    <row r="30" spans="1:65">
      <c r="A30" s="75" t="s">
        <v>392</v>
      </c>
      <c r="B30" s="79" t="s">
        <v>393</v>
      </c>
      <c r="C30" s="75">
        <v>1</v>
      </c>
      <c r="E30" s="75">
        <v>1.4</v>
      </c>
      <c r="F30" s="75">
        <v>1</v>
      </c>
      <c r="G30" s="75">
        <v>0.75</v>
      </c>
      <c r="H30" s="75">
        <v>0.25</v>
      </c>
      <c r="I30" s="75">
        <v>6.875</v>
      </c>
      <c r="M30" s="75">
        <v>0.2</v>
      </c>
      <c r="O30" s="75">
        <v>1.35</v>
      </c>
      <c r="P30" s="75">
        <v>0.22500000000000001</v>
      </c>
      <c r="Q30" s="75">
        <v>0.9</v>
      </c>
      <c r="S30" s="75">
        <v>0.375</v>
      </c>
      <c r="T30" s="75">
        <v>0.375</v>
      </c>
      <c r="U30" s="75">
        <v>0.3</v>
      </c>
      <c r="V30" s="75">
        <v>0.25</v>
      </c>
      <c r="W30" s="75">
        <v>0.2</v>
      </c>
      <c r="X30" s="75">
        <v>0.25</v>
      </c>
      <c r="Y30" s="75">
        <v>0.05</v>
      </c>
      <c r="Z30" s="75">
        <v>0.67500000000000004</v>
      </c>
      <c r="AA30" s="75">
        <v>0.95</v>
      </c>
      <c r="AB30" s="75">
        <v>1</v>
      </c>
      <c r="AD30" s="75">
        <v>1</v>
      </c>
      <c r="AF30" s="75">
        <v>0.2</v>
      </c>
      <c r="AG30" s="75">
        <v>0.25</v>
      </c>
      <c r="AI30" s="75">
        <v>0.5</v>
      </c>
      <c r="AK30" s="75">
        <v>0.5</v>
      </c>
      <c r="BB30" s="75">
        <v>0.05</v>
      </c>
      <c r="BE30" s="75">
        <v>0.21249999999999999</v>
      </c>
      <c r="BM30" s="80">
        <f t="shared" si="0"/>
        <v>21.087499999999999</v>
      </c>
    </row>
    <row r="31" spans="1:65">
      <c r="A31" s="75" t="s">
        <v>394</v>
      </c>
      <c r="B31" s="79" t="s">
        <v>395</v>
      </c>
      <c r="D31" s="75">
        <v>3.75</v>
      </c>
      <c r="G31" s="75">
        <v>3.2749999999999999</v>
      </c>
      <c r="O31" s="75">
        <v>0.2</v>
      </c>
      <c r="P31" s="75">
        <v>0.15</v>
      </c>
      <c r="Q31" s="75">
        <v>0.45</v>
      </c>
      <c r="S31" s="75">
        <v>0.3</v>
      </c>
      <c r="T31" s="75">
        <v>0.22500000000000001</v>
      </c>
      <c r="V31" s="75">
        <v>0.1</v>
      </c>
      <c r="Z31" s="75">
        <v>2.15</v>
      </c>
      <c r="AA31" s="75">
        <v>0.2</v>
      </c>
      <c r="AB31" s="75">
        <v>0.25</v>
      </c>
      <c r="AC31" s="75">
        <v>1.5</v>
      </c>
      <c r="AD31" s="75">
        <v>0.15</v>
      </c>
      <c r="AF31" s="75">
        <v>0.3</v>
      </c>
      <c r="AI31" s="75">
        <v>0.75</v>
      </c>
      <c r="BM31" s="80">
        <f t="shared" si="0"/>
        <v>13.750000000000002</v>
      </c>
    </row>
    <row r="32" spans="1:65">
      <c r="A32" s="75" t="s">
        <v>396</v>
      </c>
      <c r="B32" s="79" t="s">
        <v>397</v>
      </c>
      <c r="C32" s="75">
        <v>1.6</v>
      </c>
      <c r="E32" s="75">
        <v>1</v>
      </c>
      <c r="F32" s="75">
        <v>1.25</v>
      </c>
      <c r="L32" s="75">
        <v>2.2625000000000002</v>
      </c>
      <c r="M32" s="75">
        <v>0.4</v>
      </c>
      <c r="O32" s="75">
        <v>1.5</v>
      </c>
      <c r="P32" s="75">
        <v>0.625</v>
      </c>
      <c r="Q32" s="75">
        <v>0.25</v>
      </c>
      <c r="R32" s="75">
        <v>0.67500000000000004</v>
      </c>
      <c r="S32" s="75">
        <v>1</v>
      </c>
      <c r="T32" s="75">
        <v>0.5</v>
      </c>
      <c r="X32" s="75">
        <v>1.5</v>
      </c>
      <c r="Z32" s="75">
        <v>1.5</v>
      </c>
      <c r="AA32" s="75">
        <v>0.75</v>
      </c>
      <c r="AB32" s="75">
        <v>0.2</v>
      </c>
      <c r="AC32" s="75">
        <v>1</v>
      </c>
      <c r="AD32" s="75">
        <v>0.25</v>
      </c>
      <c r="AE32" s="75">
        <v>0.67500000000000004</v>
      </c>
      <c r="AF32" s="75">
        <v>0.5</v>
      </c>
      <c r="AG32" s="75">
        <v>0.25</v>
      </c>
      <c r="AH32" s="75">
        <v>1.25</v>
      </c>
      <c r="BM32" s="80">
        <f t="shared" si="0"/>
        <v>18.937500000000004</v>
      </c>
    </row>
    <row r="33" spans="1:65">
      <c r="A33" s="75" t="s">
        <v>398</v>
      </c>
      <c r="B33" s="79" t="s">
        <v>399</v>
      </c>
      <c r="C33" s="75">
        <v>1</v>
      </c>
      <c r="E33" s="75">
        <v>1</v>
      </c>
      <c r="L33" s="75">
        <v>3</v>
      </c>
      <c r="Z33" s="75">
        <v>1</v>
      </c>
      <c r="AA33" s="75">
        <v>1</v>
      </c>
      <c r="AD33" s="75">
        <v>1</v>
      </c>
      <c r="BM33" s="80">
        <f t="shared" si="0"/>
        <v>8</v>
      </c>
    </row>
    <row r="34" spans="1:65">
      <c r="A34" s="75" t="s">
        <v>400</v>
      </c>
      <c r="B34" s="79" t="s">
        <v>401</v>
      </c>
      <c r="C34" s="75">
        <v>9.25</v>
      </c>
      <c r="D34" s="75">
        <v>1.625</v>
      </c>
      <c r="E34" s="75">
        <v>0.82499999999999996</v>
      </c>
      <c r="F34" s="75">
        <v>2.25</v>
      </c>
      <c r="G34" s="75">
        <v>1.075</v>
      </c>
      <c r="R34" s="75">
        <v>0.5</v>
      </c>
      <c r="X34" s="75">
        <v>0.3</v>
      </c>
      <c r="AH34" s="75">
        <v>3.4</v>
      </c>
      <c r="BM34" s="80">
        <f t="shared" si="0"/>
        <v>19.224999999999998</v>
      </c>
    </row>
    <row r="35" spans="1:65">
      <c r="A35" s="75" t="s">
        <v>402</v>
      </c>
      <c r="B35" s="79" t="s">
        <v>403</v>
      </c>
      <c r="C35" s="75">
        <v>2</v>
      </c>
      <c r="D35" s="75">
        <v>7.875</v>
      </c>
      <c r="E35" s="75">
        <v>0.375</v>
      </c>
      <c r="F35" s="75">
        <v>1.5</v>
      </c>
      <c r="G35" s="75">
        <v>5.6</v>
      </c>
      <c r="BM35" s="80">
        <f t="shared" si="0"/>
        <v>17.350000000000001</v>
      </c>
    </row>
    <row r="36" spans="1:65">
      <c r="A36" s="75" t="s">
        <v>404</v>
      </c>
      <c r="B36" s="79" t="s">
        <v>405</v>
      </c>
      <c r="C36" s="75">
        <v>1.75</v>
      </c>
      <c r="D36" s="75">
        <v>1.825</v>
      </c>
      <c r="E36" s="75">
        <v>1.9750000000000001</v>
      </c>
      <c r="F36" s="75">
        <v>1.875</v>
      </c>
      <c r="G36" s="75">
        <v>2.5</v>
      </c>
      <c r="BM36" s="80">
        <f t="shared" si="0"/>
        <v>9.9250000000000007</v>
      </c>
    </row>
    <row r="37" spans="1:65">
      <c r="A37" s="75" t="s">
        <v>406</v>
      </c>
      <c r="B37" s="79" t="s">
        <v>407</v>
      </c>
      <c r="C37" s="75">
        <v>2.9624999999999999</v>
      </c>
      <c r="D37" s="75">
        <v>5.05</v>
      </c>
      <c r="E37" s="75">
        <v>3.2749999999999999</v>
      </c>
      <c r="F37" s="75">
        <v>6.75</v>
      </c>
      <c r="G37" s="75">
        <v>5.5374999999999996</v>
      </c>
      <c r="H37" s="75">
        <v>1.875</v>
      </c>
      <c r="O37" s="75">
        <v>0.875</v>
      </c>
      <c r="P37" s="75">
        <v>1.4</v>
      </c>
      <c r="Q37" s="75">
        <v>0.625</v>
      </c>
      <c r="S37" s="75">
        <v>2.5</v>
      </c>
      <c r="T37" s="75">
        <v>1</v>
      </c>
      <c r="U37" s="75">
        <v>0.2</v>
      </c>
      <c r="V37" s="75">
        <v>1</v>
      </c>
      <c r="X37" s="75">
        <v>1</v>
      </c>
      <c r="Z37" s="75">
        <v>1.575</v>
      </c>
      <c r="AA37" s="75">
        <v>4</v>
      </c>
      <c r="AB37" s="75">
        <v>4.2125000000000004</v>
      </c>
      <c r="AC37" s="75">
        <v>1.25</v>
      </c>
      <c r="AD37" s="75">
        <v>4</v>
      </c>
      <c r="AE37" s="75">
        <v>2</v>
      </c>
      <c r="AF37" s="75">
        <v>1.7250000000000001</v>
      </c>
      <c r="AG37" s="75">
        <v>3</v>
      </c>
      <c r="AH37" s="75">
        <v>1.2250000000000001</v>
      </c>
      <c r="AM37" s="75">
        <v>0.75</v>
      </c>
      <c r="AO37" s="75">
        <v>0.6</v>
      </c>
      <c r="AR37" s="75">
        <v>0.7</v>
      </c>
      <c r="AW37" s="75">
        <v>1.75</v>
      </c>
      <c r="BM37" s="80">
        <f t="shared" si="0"/>
        <v>60.837500000000013</v>
      </c>
    </row>
    <row r="38" spans="1:65">
      <c r="A38" s="75" t="s">
        <v>408</v>
      </c>
      <c r="B38" s="79" t="s">
        <v>409</v>
      </c>
      <c r="C38" s="75">
        <v>0.8</v>
      </c>
      <c r="D38" s="75">
        <v>4.625</v>
      </c>
      <c r="E38" s="75">
        <v>1.75</v>
      </c>
      <c r="F38" s="75">
        <v>6.4</v>
      </c>
      <c r="G38" s="75">
        <v>2.25</v>
      </c>
      <c r="H38" s="75">
        <v>1.125</v>
      </c>
      <c r="O38" s="75">
        <v>0.125</v>
      </c>
      <c r="P38" s="75">
        <v>0.125</v>
      </c>
      <c r="X38" s="75">
        <v>0.2</v>
      </c>
      <c r="Z38" s="75">
        <v>0.25</v>
      </c>
      <c r="AB38" s="75">
        <v>7.4999999999999997E-2</v>
      </c>
      <c r="AH38" s="75">
        <v>1</v>
      </c>
      <c r="AO38" s="75">
        <v>0.2</v>
      </c>
      <c r="AR38" s="75">
        <v>0.3</v>
      </c>
      <c r="AW38" s="75">
        <v>0.25</v>
      </c>
      <c r="BM38" s="80">
        <f t="shared" si="0"/>
        <v>19.474999999999998</v>
      </c>
    </row>
    <row r="39" spans="1:65">
      <c r="A39" s="75" t="s">
        <v>410</v>
      </c>
      <c r="B39" s="79" t="s">
        <v>411</v>
      </c>
      <c r="C39" s="75">
        <v>0.22500000000000001</v>
      </c>
      <c r="D39" s="75">
        <v>0.75</v>
      </c>
      <c r="E39" s="75">
        <v>0.5</v>
      </c>
      <c r="F39" s="75">
        <v>0.4</v>
      </c>
      <c r="G39" s="75">
        <v>0.75</v>
      </c>
      <c r="J39" s="75">
        <v>3</v>
      </c>
      <c r="P39" s="75">
        <v>0.375</v>
      </c>
      <c r="AB39" s="75">
        <v>0.625</v>
      </c>
      <c r="AF39" s="75">
        <v>0.27500000000000002</v>
      </c>
      <c r="AO39" s="75">
        <v>0.2</v>
      </c>
      <c r="BM39" s="80">
        <f t="shared" si="0"/>
        <v>7.1000000000000005</v>
      </c>
    </row>
    <row r="40" spans="1:65">
      <c r="A40" s="75" t="s">
        <v>412</v>
      </c>
      <c r="B40" s="79" t="s">
        <v>413</v>
      </c>
      <c r="C40" s="75">
        <v>0.25</v>
      </c>
      <c r="D40" s="75">
        <v>1.375</v>
      </c>
      <c r="E40" s="75">
        <v>0.75</v>
      </c>
      <c r="G40" s="75">
        <v>1.95</v>
      </c>
      <c r="P40" s="75">
        <v>0.1</v>
      </c>
      <c r="Z40" s="75">
        <v>0.17499999999999999</v>
      </c>
      <c r="AB40" s="75">
        <v>2.5000000000000001E-2</v>
      </c>
      <c r="BM40" s="80">
        <f t="shared" si="0"/>
        <v>4.625</v>
      </c>
    </row>
    <row r="41" spans="1:65">
      <c r="A41" s="75" t="s">
        <v>414</v>
      </c>
      <c r="B41" s="79" t="s">
        <v>415</v>
      </c>
      <c r="C41" s="75">
        <v>5.5250000000000004</v>
      </c>
      <c r="D41" s="75">
        <v>4.1500000000000004</v>
      </c>
      <c r="E41" s="75">
        <v>2.7</v>
      </c>
      <c r="F41" s="75">
        <v>1.3</v>
      </c>
      <c r="G41" s="75">
        <v>6.7249999999999996</v>
      </c>
      <c r="H41" s="75">
        <v>3.8</v>
      </c>
      <c r="J41" s="75">
        <v>1.4</v>
      </c>
      <c r="K41" s="75">
        <v>0.8</v>
      </c>
      <c r="M41" s="75">
        <v>1</v>
      </c>
      <c r="N41" s="75">
        <v>1</v>
      </c>
      <c r="O41" s="75">
        <v>3.45</v>
      </c>
      <c r="P41" s="75">
        <v>4</v>
      </c>
      <c r="Q41" s="75">
        <v>1.65</v>
      </c>
      <c r="R41" s="75">
        <v>1.1375</v>
      </c>
      <c r="S41" s="75">
        <v>2.6</v>
      </c>
      <c r="T41" s="75">
        <v>2.6</v>
      </c>
      <c r="U41" s="75">
        <v>1.9</v>
      </c>
      <c r="V41" s="75">
        <v>0.72499999999999998</v>
      </c>
      <c r="W41" s="75">
        <v>1</v>
      </c>
      <c r="X41" s="75">
        <v>1.2</v>
      </c>
      <c r="Z41" s="75">
        <v>1.575</v>
      </c>
      <c r="AA41" s="75">
        <v>4.5999999999999996</v>
      </c>
      <c r="AB41" s="75">
        <v>2.85</v>
      </c>
      <c r="AC41" s="75">
        <v>5</v>
      </c>
      <c r="AD41" s="75">
        <v>3.5</v>
      </c>
      <c r="AE41" s="75">
        <v>1.375</v>
      </c>
      <c r="AF41" s="75">
        <v>1.8</v>
      </c>
      <c r="AG41" s="75">
        <v>1</v>
      </c>
      <c r="AH41" s="75">
        <v>3.75</v>
      </c>
      <c r="AI41" s="75">
        <v>3</v>
      </c>
      <c r="AJ41" s="75">
        <v>1.8</v>
      </c>
      <c r="AK41" s="75">
        <v>4.5</v>
      </c>
      <c r="AL41" s="75">
        <v>4.5</v>
      </c>
      <c r="AM41" s="75">
        <v>0.7</v>
      </c>
      <c r="AN41" s="75">
        <v>2.2000000000000002</v>
      </c>
      <c r="AO41" s="75">
        <v>2</v>
      </c>
      <c r="AP41" s="75">
        <v>2</v>
      </c>
      <c r="AQ41" s="75">
        <v>1.25</v>
      </c>
      <c r="AR41" s="75">
        <v>1.25</v>
      </c>
      <c r="AS41" s="75">
        <v>3.5</v>
      </c>
      <c r="AT41" s="75">
        <v>2.625</v>
      </c>
      <c r="AU41" s="75">
        <v>1.325</v>
      </c>
      <c r="AV41" s="75">
        <v>1.375</v>
      </c>
      <c r="AW41" s="75">
        <v>2</v>
      </c>
      <c r="AY41" s="75">
        <v>1</v>
      </c>
      <c r="BD41" s="75">
        <v>3</v>
      </c>
      <c r="BE41" s="75">
        <v>0.35</v>
      </c>
      <c r="BK41" s="75">
        <v>1</v>
      </c>
      <c r="BM41" s="80">
        <f t="shared" si="0"/>
        <v>113.4875</v>
      </c>
    </row>
    <row r="42" spans="1:65">
      <c r="A42" s="75" t="s">
        <v>416</v>
      </c>
      <c r="B42" s="79" t="s">
        <v>417</v>
      </c>
      <c r="D42" s="75">
        <v>0.1</v>
      </c>
      <c r="F42" s="75">
        <v>0.1</v>
      </c>
      <c r="G42" s="75">
        <v>1.175</v>
      </c>
      <c r="H42" s="75">
        <v>2.2000000000000002</v>
      </c>
      <c r="M42" s="75">
        <v>0.97499999999999998</v>
      </c>
      <c r="N42" s="75">
        <v>7.4999999999999997E-2</v>
      </c>
      <c r="V42" s="75">
        <v>7.4999999999999997E-2</v>
      </c>
      <c r="X42" s="75">
        <v>0.375</v>
      </c>
      <c r="AF42" s="75">
        <v>0.1</v>
      </c>
      <c r="AH42" s="75">
        <v>0.05</v>
      </c>
      <c r="AI42" s="75">
        <v>0.8</v>
      </c>
      <c r="AJ42" s="75">
        <v>7.4999999999999997E-2</v>
      </c>
      <c r="AL42" s="75">
        <v>0.2</v>
      </c>
      <c r="AO42" s="75">
        <v>0.5</v>
      </c>
      <c r="AS42" s="75">
        <v>0.2</v>
      </c>
      <c r="AU42" s="75">
        <v>0.05</v>
      </c>
      <c r="BM42" s="80">
        <f t="shared" si="0"/>
        <v>7.05</v>
      </c>
    </row>
    <row r="43" spans="1:65">
      <c r="A43" s="75" t="s">
        <v>418</v>
      </c>
      <c r="B43" s="79" t="s">
        <v>419</v>
      </c>
      <c r="C43" s="75">
        <v>0.2</v>
      </c>
      <c r="D43" s="75">
        <v>0.1</v>
      </c>
      <c r="G43" s="75">
        <v>0.8125</v>
      </c>
      <c r="K43" s="75">
        <v>0.2</v>
      </c>
      <c r="S43" s="75">
        <v>0.4</v>
      </c>
      <c r="W43" s="75">
        <v>0.5</v>
      </c>
      <c r="AE43" s="75">
        <v>0.125</v>
      </c>
      <c r="AF43" s="75">
        <v>0.1</v>
      </c>
      <c r="AI43" s="75">
        <v>1</v>
      </c>
      <c r="AK43" s="75">
        <v>1</v>
      </c>
      <c r="AL43" s="75">
        <v>0.4</v>
      </c>
      <c r="AU43" s="75">
        <v>0.2</v>
      </c>
      <c r="BM43" s="80">
        <f t="shared" si="0"/>
        <v>5.0375000000000005</v>
      </c>
    </row>
    <row r="44" spans="1:65">
      <c r="A44" s="75" t="s">
        <v>420</v>
      </c>
      <c r="B44" s="79" t="s">
        <v>421</v>
      </c>
      <c r="C44" s="75">
        <v>1.1000000000000001</v>
      </c>
      <c r="D44" s="75">
        <v>1.2</v>
      </c>
      <c r="E44" s="75">
        <v>0.1</v>
      </c>
      <c r="F44" s="75">
        <v>1.1000000000000001</v>
      </c>
      <c r="G44" s="75">
        <v>0.6</v>
      </c>
      <c r="O44" s="75">
        <v>1</v>
      </c>
      <c r="Q44" s="75">
        <v>0.35</v>
      </c>
      <c r="S44" s="75">
        <v>1</v>
      </c>
      <c r="T44" s="75">
        <v>0.4</v>
      </c>
      <c r="V44" s="75">
        <v>0.17499999999999999</v>
      </c>
      <c r="Z44" s="75">
        <v>0.6</v>
      </c>
      <c r="AA44" s="75">
        <v>0.95</v>
      </c>
      <c r="AB44" s="75">
        <v>1.9</v>
      </c>
      <c r="AE44" s="75">
        <v>0.375</v>
      </c>
      <c r="AH44" s="75">
        <v>0.2</v>
      </c>
      <c r="AK44" s="75">
        <v>0.5</v>
      </c>
      <c r="AO44" s="75">
        <v>0.2</v>
      </c>
      <c r="AR44" s="75">
        <v>1.875</v>
      </c>
      <c r="BM44" s="80">
        <f t="shared" si="0"/>
        <v>13.624999999999998</v>
      </c>
    </row>
    <row r="45" spans="1:65">
      <c r="A45" s="75" t="s">
        <v>422</v>
      </c>
      <c r="B45" s="79" t="s">
        <v>423</v>
      </c>
      <c r="AM45" s="75">
        <v>0.5</v>
      </c>
      <c r="BM45" s="80">
        <f t="shared" si="0"/>
        <v>0.5</v>
      </c>
    </row>
    <row r="46" spans="1:65">
      <c r="A46" s="75" t="s">
        <v>424</v>
      </c>
      <c r="B46" s="79" t="s">
        <v>425</v>
      </c>
      <c r="C46" s="75">
        <v>3.15</v>
      </c>
      <c r="D46" s="75">
        <v>6.1749999999999998</v>
      </c>
      <c r="E46" s="75">
        <v>2.5499999999999998</v>
      </c>
      <c r="F46" s="75">
        <v>2.5750000000000002</v>
      </c>
      <c r="G46" s="75">
        <v>2.7</v>
      </c>
      <c r="H46" s="75">
        <v>3.8374999999999999</v>
      </c>
      <c r="I46" s="75">
        <v>2.625</v>
      </c>
      <c r="M46" s="75">
        <v>1</v>
      </c>
      <c r="N46" s="75">
        <v>0.4</v>
      </c>
      <c r="O46" s="75">
        <v>1.35</v>
      </c>
      <c r="P46" s="75">
        <v>1</v>
      </c>
      <c r="Q46" s="75">
        <v>1.5</v>
      </c>
      <c r="R46" s="75">
        <v>0.625</v>
      </c>
      <c r="S46" s="75">
        <v>1.7</v>
      </c>
      <c r="T46" s="75">
        <v>0.97499999999999998</v>
      </c>
      <c r="U46" s="75">
        <v>0.75</v>
      </c>
      <c r="V46" s="75">
        <v>0.375</v>
      </c>
      <c r="W46" s="75">
        <v>0.75</v>
      </c>
      <c r="X46" s="75">
        <v>1.5</v>
      </c>
      <c r="Y46" s="75">
        <v>0.27500000000000002</v>
      </c>
      <c r="Z46" s="75">
        <v>1.2749999999999999</v>
      </c>
      <c r="AA46" s="75">
        <v>0.85</v>
      </c>
      <c r="AB46" s="75">
        <v>0.8</v>
      </c>
      <c r="AC46" s="75">
        <v>1</v>
      </c>
      <c r="AD46" s="75">
        <v>1.05</v>
      </c>
      <c r="AE46" s="75">
        <v>0.8</v>
      </c>
      <c r="AF46" s="75">
        <v>0.2</v>
      </c>
      <c r="AG46" s="75">
        <v>1</v>
      </c>
      <c r="AH46" s="75">
        <v>1.5</v>
      </c>
      <c r="AI46" s="75">
        <v>2.5750000000000002</v>
      </c>
      <c r="AK46" s="75">
        <v>1</v>
      </c>
      <c r="AL46" s="75">
        <v>0.2</v>
      </c>
      <c r="AN46" s="75">
        <v>0.4</v>
      </c>
      <c r="AQ46" s="75">
        <v>0.25</v>
      </c>
      <c r="AR46" s="75">
        <v>0.45</v>
      </c>
      <c r="AS46" s="75">
        <v>0.35</v>
      </c>
      <c r="AV46" s="75">
        <v>0.4</v>
      </c>
      <c r="AX46" s="75">
        <v>1.55</v>
      </c>
      <c r="AY46" s="75">
        <v>0.1</v>
      </c>
      <c r="BA46" s="75">
        <v>0.25</v>
      </c>
      <c r="BB46" s="75">
        <v>0.875</v>
      </c>
      <c r="BE46" s="75">
        <v>7.4999999999999997E-2</v>
      </c>
      <c r="BH46" s="75">
        <v>0.75</v>
      </c>
      <c r="BM46" s="80">
        <f t="shared" si="0"/>
        <v>53.512499999999996</v>
      </c>
    </row>
    <row r="47" spans="1:65">
      <c r="A47" s="75" t="s">
        <v>426</v>
      </c>
      <c r="B47" s="79" t="s">
        <v>427</v>
      </c>
      <c r="C47" s="75">
        <v>1</v>
      </c>
      <c r="F47" s="75">
        <v>1</v>
      </c>
      <c r="H47" s="75">
        <v>1</v>
      </c>
      <c r="O47" s="75">
        <v>1</v>
      </c>
      <c r="P47" s="75">
        <v>1</v>
      </c>
      <c r="V47" s="75">
        <v>1</v>
      </c>
      <c r="AA47" s="75">
        <v>1</v>
      </c>
      <c r="AD47" s="75">
        <v>1</v>
      </c>
      <c r="AI47" s="75">
        <v>1</v>
      </c>
      <c r="BM47" s="80">
        <f t="shared" si="0"/>
        <v>9</v>
      </c>
    </row>
    <row r="48" spans="1:65">
      <c r="A48" s="75" t="s">
        <v>428</v>
      </c>
      <c r="B48" s="79" t="s">
        <v>429</v>
      </c>
      <c r="C48" s="75">
        <v>2</v>
      </c>
      <c r="D48" s="75">
        <v>5.6375000000000002</v>
      </c>
      <c r="E48" s="75">
        <v>1.125</v>
      </c>
      <c r="F48" s="75">
        <v>1</v>
      </c>
      <c r="G48" s="75">
        <v>2</v>
      </c>
      <c r="H48" s="75">
        <v>0.45</v>
      </c>
      <c r="O48" s="75">
        <v>0.7</v>
      </c>
      <c r="S48" s="75">
        <v>1.1000000000000001</v>
      </c>
      <c r="AB48" s="75">
        <v>0.17499999999999999</v>
      </c>
      <c r="AC48" s="75">
        <v>0.5</v>
      </c>
      <c r="AE48" s="75">
        <v>0.5</v>
      </c>
      <c r="AH48" s="75">
        <v>0.25</v>
      </c>
      <c r="AQ48" s="75">
        <v>0.5</v>
      </c>
      <c r="AY48" s="75">
        <v>0.15</v>
      </c>
      <c r="BM48" s="80">
        <f t="shared" si="0"/>
        <v>16.087499999999999</v>
      </c>
    </row>
    <row r="49" spans="1:65">
      <c r="A49" s="75" t="s">
        <v>430</v>
      </c>
      <c r="B49" s="79" t="s">
        <v>431</v>
      </c>
      <c r="C49" s="75">
        <v>0.875</v>
      </c>
      <c r="D49" s="75">
        <v>1.3</v>
      </c>
      <c r="E49" s="75">
        <v>0.85</v>
      </c>
      <c r="F49" s="75">
        <v>1</v>
      </c>
      <c r="G49" s="75">
        <v>1.9</v>
      </c>
      <c r="H49" s="75">
        <v>0.75</v>
      </c>
      <c r="N49" s="75">
        <v>0.15</v>
      </c>
      <c r="O49" s="75">
        <v>0.6</v>
      </c>
      <c r="Q49" s="75">
        <v>0.15</v>
      </c>
      <c r="R49" s="75">
        <v>0.625</v>
      </c>
      <c r="T49" s="75">
        <v>0.25</v>
      </c>
      <c r="U49" s="75">
        <v>0.2</v>
      </c>
      <c r="V49" s="75">
        <v>7.4999999999999997E-2</v>
      </c>
      <c r="X49" s="75">
        <v>0.375</v>
      </c>
      <c r="Z49" s="75">
        <v>1</v>
      </c>
      <c r="AB49" s="75">
        <v>0.625</v>
      </c>
      <c r="AC49" s="75">
        <v>1</v>
      </c>
      <c r="AD49" s="75">
        <v>0.6</v>
      </c>
      <c r="AE49" s="75">
        <v>0.27500000000000002</v>
      </c>
      <c r="AF49" s="75">
        <v>7.4999999999999997E-2</v>
      </c>
      <c r="AG49" s="75">
        <v>0.3125</v>
      </c>
      <c r="AH49" s="75">
        <v>0.5</v>
      </c>
      <c r="AI49" s="75">
        <v>0.75</v>
      </c>
      <c r="AK49" s="75">
        <v>1</v>
      </c>
      <c r="AR49" s="75">
        <v>0.45</v>
      </c>
      <c r="BA49" s="75">
        <v>0.625</v>
      </c>
      <c r="BB49" s="75">
        <v>0.4</v>
      </c>
      <c r="BE49" s="75">
        <v>0.2</v>
      </c>
      <c r="BM49" s="80">
        <f t="shared" si="0"/>
        <v>16.912499999999998</v>
      </c>
    </row>
    <row r="50" spans="1:65">
      <c r="A50" s="75" t="s">
        <v>432</v>
      </c>
      <c r="B50" s="79" t="s">
        <v>433</v>
      </c>
      <c r="C50" s="75">
        <v>0.52500000000000002</v>
      </c>
      <c r="E50" s="75">
        <v>1.2</v>
      </c>
      <c r="F50" s="75">
        <v>0.5</v>
      </c>
      <c r="H50" s="75">
        <v>0.45</v>
      </c>
      <c r="O50" s="75">
        <v>0.2</v>
      </c>
      <c r="P50" s="75">
        <v>0.45</v>
      </c>
      <c r="Q50" s="75">
        <v>0.1</v>
      </c>
      <c r="S50" s="75">
        <v>0.8</v>
      </c>
      <c r="U50" s="75">
        <v>0.05</v>
      </c>
      <c r="X50" s="75">
        <v>0.375</v>
      </c>
      <c r="Z50" s="75">
        <v>0.42499999999999999</v>
      </c>
      <c r="AA50" s="75">
        <v>0.25</v>
      </c>
      <c r="AB50" s="75">
        <v>0.35</v>
      </c>
      <c r="AC50" s="75">
        <v>1</v>
      </c>
      <c r="AD50" s="75">
        <v>0.1</v>
      </c>
      <c r="AE50" s="75">
        <v>0.875</v>
      </c>
      <c r="AF50" s="75">
        <v>2.5000000000000001E-2</v>
      </c>
      <c r="AG50" s="75">
        <v>0.25</v>
      </c>
      <c r="AH50" s="75">
        <v>0.75</v>
      </c>
      <c r="AI50" s="75">
        <v>0.75</v>
      </c>
      <c r="AK50" s="75">
        <v>1</v>
      </c>
      <c r="BE50" s="75">
        <v>7.4999999999999997E-2</v>
      </c>
      <c r="BM50" s="80">
        <f t="shared" si="0"/>
        <v>10.5</v>
      </c>
    </row>
    <row r="51" spans="1:65">
      <c r="A51" s="75" t="s">
        <v>434</v>
      </c>
      <c r="B51" s="79" t="s">
        <v>435</v>
      </c>
      <c r="C51" s="75">
        <v>1.7875000000000001</v>
      </c>
      <c r="D51" s="75">
        <v>2.7</v>
      </c>
      <c r="E51" s="75">
        <v>0.9</v>
      </c>
      <c r="F51" s="75">
        <v>1</v>
      </c>
      <c r="G51" s="75">
        <v>2.6</v>
      </c>
      <c r="H51" s="75">
        <v>0.75</v>
      </c>
      <c r="M51" s="75">
        <v>0.05</v>
      </c>
      <c r="O51" s="75">
        <v>2.375</v>
      </c>
      <c r="P51" s="75">
        <v>0.33750000000000002</v>
      </c>
      <c r="Q51" s="75">
        <v>1</v>
      </c>
      <c r="R51" s="75">
        <v>0.625</v>
      </c>
      <c r="S51" s="75">
        <v>0.4</v>
      </c>
      <c r="T51" s="75">
        <v>0.5</v>
      </c>
      <c r="X51" s="75">
        <v>0.35</v>
      </c>
      <c r="Y51" s="75">
        <v>0.15</v>
      </c>
      <c r="Z51" s="75">
        <v>1</v>
      </c>
      <c r="AA51" s="75">
        <v>0.5</v>
      </c>
      <c r="AB51" s="75">
        <v>0.5</v>
      </c>
      <c r="AC51" s="75">
        <v>1</v>
      </c>
      <c r="AD51" s="75">
        <v>0.75</v>
      </c>
      <c r="AE51" s="75">
        <v>0.4</v>
      </c>
      <c r="AF51" s="75">
        <v>0.1</v>
      </c>
      <c r="AG51" s="75">
        <v>0.5</v>
      </c>
      <c r="AH51" s="75">
        <v>0.15</v>
      </c>
      <c r="AI51" s="75">
        <v>0.5</v>
      </c>
      <c r="AN51" s="75">
        <v>0.4</v>
      </c>
      <c r="AR51" s="75">
        <v>0.05</v>
      </c>
      <c r="AS51" s="75">
        <v>0.6</v>
      </c>
      <c r="AV51" s="75">
        <v>0.8</v>
      </c>
      <c r="BB51" s="75">
        <v>0.76249999999999996</v>
      </c>
      <c r="BE51" s="75">
        <v>7.4999999999999997E-2</v>
      </c>
      <c r="BM51" s="80">
        <f t="shared" si="0"/>
        <v>23.612500000000001</v>
      </c>
    </row>
    <row r="52" spans="1:65">
      <c r="A52" s="75" t="s">
        <v>436</v>
      </c>
      <c r="B52" s="79" t="s">
        <v>437</v>
      </c>
      <c r="C52" s="75">
        <v>3</v>
      </c>
      <c r="D52" s="75">
        <v>1</v>
      </c>
      <c r="E52" s="75">
        <v>2.35</v>
      </c>
      <c r="F52" s="75">
        <v>2</v>
      </c>
      <c r="G52" s="75">
        <v>2</v>
      </c>
      <c r="H52" s="75">
        <v>1</v>
      </c>
      <c r="L52" s="75">
        <v>0.5625</v>
      </c>
      <c r="M52" s="75">
        <v>0.15</v>
      </c>
      <c r="N52" s="75">
        <v>0.2</v>
      </c>
      <c r="O52" s="75">
        <v>1</v>
      </c>
      <c r="P52" s="75">
        <v>1</v>
      </c>
      <c r="Q52" s="75">
        <v>1</v>
      </c>
      <c r="R52" s="75">
        <v>0.75</v>
      </c>
      <c r="S52" s="75">
        <v>1.8</v>
      </c>
      <c r="T52" s="75">
        <v>1</v>
      </c>
      <c r="U52" s="75">
        <v>1</v>
      </c>
      <c r="V52" s="75">
        <v>0.15</v>
      </c>
      <c r="X52" s="75">
        <v>0.625</v>
      </c>
      <c r="Y52" s="75">
        <v>0.375</v>
      </c>
      <c r="Z52" s="75">
        <v>1</v>
      </c>
      <c r="AA52" s="75">
        <v>1.6</v>
      </c>
      <c r="AB52" s="75">
        <v>0.75</v>
      </c>
      <c r="AC52" s="75">
        <v>1</v>
      </c>
      <c r="AD52" s="75">
        <v>1.25</v>
      </c>
      <c r="AE52" s="75">
        <v>0.875</v>
      </c>
      <c r="AF52" s="75">
        <v>0.625</v>
      </c>
      <c r="AG52" s="75">
        <v>0.5</v>
      </c>
      <c r="AH52" s="75">
        <v>0.75</v>
      </c>
      <c r="AI52" s="75">
        <v>1.4</v>
      </c>
      <c r="AK52" s="75">
        <v>0.5</v>
      </c>
      <c r="AR52" s="75">
        <v>0.05</v>
      </c>
      <c r="AX52" s="75">
        <v>0.75</v>
      </c>
      <c r="AZ52" s="75">
        <v>0.2</v>
      </c>
      <c r="BA52" s="75">
        <v>0.125</v>
      </c>
      <c r="BB52" s="75">
        <v>1</v>
      </c>
      <c r="BH52" s="75">
        <v>1</v>
      </c>
      <c r="BM52" s="80">
        <f t="shared" si="0"/>
        <v>34.337500000000006</v>
      </c>
    </row>
    <row r="53" spans="1:65">
      <c r="A53" s="75" t="s">
        <v>438</v>
      </c>
      <c r="B53" s="79" t="s">
        <v>439</v>
      </c>
      <c r="C53" s="75">
        <v>0.75</v>
      </c>
      <c r="D53" s="75">
        <v>6.1</v>
      </c>
      <c r="E53" s="75">
        <v>1.1000000000000001</v>
      </c>
      <c r="F53" s="75">
        <v>0.22500000000000001</v>
      </c>
      <c r="G53" s="75">
        <v>2.6375000000000002</v>
      </c>
      <c r="H53" s="75">
        <v>1.2250000000000001</v>
      </c>
      <c r="M53" s="75">
        <v>0.8</v>
      </c>
      <c r="N53" s="75">
        <v>0.5</v>
      </c>
      <c r="O53" s="75">
        <v>1.175</v>
      </c>
      <c r="P53" s="75">
        <v>0.75</v>
      </c>
      <c r="Q53" s="75">
        <v>0.76249999999999996</v>
      </c>
      <c r="R53" s="75">
        <v>0.875</v>
      </c>
      <c r="S53" s="75">
        <v>0.8</v>
      </c>
      <c r="T53" s="75">
        <v>1.8</v>
      </c>
      <c r="U53" s="75">
        <v>1.65</v>
      </c>
      <c r="V53" s="75">
        <v>1</v>
      </c>
      <c r="W53" s="75">
        <v>0.5</v>
      </c>
      <c r="X53" s="75">
        <v>1.0249999999999999</v>
      </c>
      <c r="Y53" s="75">
        <v>0.875</v>
      </c>
      <c r="Z53" s="75">
        <v>0.5</v>
      </c>
      <c r="AA53" s="75">
        <v>3.9</v>
      </c>
      <c r="AB53" s="75">
        <v>0.97499999999999998</v>
      </c>
      <c r="AD53" s="75">
        <v>1.5</v>
      </c>
      <c r="AE53" s="75">
        <v>1.1000000000000001</v>
      </c>
      <c r="AF53" s="75">
        <v>1</v>
      </c>
      <c r="AG53" s="75">
        <v>2.25</v>
      </c>
      <c r="AH53" s="75">
        <v>2.4</v>
      </c>
      <c r="AX53" s="75">
        <v>4.8499999999999996</v>
      </c>
      <c r="AY53" s="75">
        <v>0.1</v>
      </c>
      <c r="BA53" s="75">
        <v>2.25</v>
      </c>
      <c r="BE53" s="75">
        <v>0.7</v>
      </c>
      <c r="BL53" s="75">
        <v>1</v>
      </c>
      <c r="BM53" s="80">
        <f t="shared" si="0"/>
        <v>47.075000000000003</v>
      </c>
    </row>
    <row r="54" spans="1:65">
      <c r="A54" s="75" t="s">
        <v>440</v>
      </c>
      <c r="B54" s="79" t="s">
        <v>441</v>
      </c>
      <c r="C54" s="75">
        <v>1</v>
      </c>
      <c r="D54" s="75">
        <v>1</v>
      </c>
      <c r="E54" s="75">
        <v>1</v>
      </c>
      <c r="F54" s="75">
        <v>1</v>
      </c>
      <c r="G54" s="75">
        <v>1</v>
      </c>
      <c r="O54" s="75">
        <v>1</v>
      </c>
      <c r="P54" s="75">
        <v>1</v>
      </c>
      <c r="R54" s="75">
        <v>1</v>
      </c>
      <c r="S54" s="75">
        <v>1</v>
      </c>
      <c r="T54" s="75">
        <v>1</v>
      </c>
      <c r="V54" s="75">
        <v>1</v>
      </c>
      <c r="Z54" s="75">
        <v>1</v>
      </c>
      <c r="AB54" s="75">
        <v>1</v>
      </c>
      <c r="AC54" s="75">
        <v>1</v>
      </c>
      <c r="AD54" s="75">
        <v>1</v>
      </c>
      <c r="AE54" s="75">
        <v>1</v>
      </c>
      <c r="AH54" s="75">
        <v>1</v>
      </c>
      <c r="AX54" s="75">
        <v>1</v>
      </c>
      <c r="BA54" s="75">
        <v>1</v>
      </c>
      <c r="BB54" s="75">
        <v>1</v>
      </c>
      <c r="BH54" s="75">
        <v>1</v>
      </c>
      <c r="BM54" s="80">
        <f t="shared" si="0"/>
        <v>21</v>
      </c>
    </row>
    <row r="55" spans="1:65">
      <c r="A55" s="75" t="s">
        <v>442</v>
      </c>
      <c r="B55" s="79" t="s">
        <v>443</v>
      </c>
      <c r="C55" s="75">
        <v>3.75</v>
      </c>
      <c r="D55" s="75">
        <v>3.65</v>
      </c>
      <c r="E55" s="75">
        <v>2</v>
      </c>
      <c r="I55" s="75">
        <v>0.5</v>
      </c>
      <c r="J55" s="75">
        <v>8</v>
      </c>
      <c r="P55" s="75">
        <v>0.75</v>
      </c>
      <c r="R55" s="75">
        <v>5.3</v>
      </c>
      <c r="S55" s="75">
        <v>0.5</v>
      </c>
      <c r="T55" s="75">
        <v>2</v>
      </c>
      <c r="U55" s="75">
        <v>0.5</v>
      </c>
      <c r="X55" s="75">
        <v>0.875</v>
      </c>
      <c r="Z55" s="75">
        <v>1</v>
      </c>
      <c r="AA55" s="75">
        <v>2</v>
      </c>
      <c r="AB55" s="75">
        <v>0.7</v>
      </c>
      <c r="AC55" s="75">
        <v>0.75</v>
      </c>
      <c r="AD55" s="75">
        <v>2.2000000000000002</v>
      </c>
      <c r="AF55" s="75">
        <v>0.875</v>
      </c>
      <c r="AG55" s="75">
        <v>1</v>
      </c>
      <c r="AH55" s="75">
        <v>0.5</v>
      </c>
      <c r="AR55" s="75">
        <v>0.1</v>
      </c>
      <c r="AX55" s="75">
        <v>10</v>
      </c>
      <c r="AZ55" s="75">
        <v>3</v>
      </c>
      <c r="BA55" s="75">
        <v>1.25</v>
      </c>
      <c r="BB55" s="75">
        <v>1</v>
      </c>
      <c r="BH55" s="75">
        <v>4</v>
      </c>
      <c r="BJ55" s="75">
        <v>1</v>
      </c>
      <c r="BM55" s="80">
        <f t="shared" si="0"/>
        <v>57.2</v>
      </c>
    </row>
    <row r="56" spans="1:65">
      <c r="A56" s="75" t="s">
        <v>444</v>
      </c>
      <c r="B56" s="79" t="s">
        <v>445</v>
      </c>
      <c r="C56" s="75">
        <v>4.5</v>
      </c>
      <c r="D56" s="75">
        <v>10.375</v>
      </c>
      <c r="E56" s="75">
        <v>0.5</v>
      </c>
      <c r="F56" s="75">
        <v>1.3</v>
      </c>
      <c r="G56" s="75">
        <v>0.75</v>
      </c>
      <c r="H56" s="75">
        <v>1.2</v>
      </c>
      <c r="O56" s="75">
        <v>0.15</v>
      </c>
      <c r="P56" s="75">
        <v>0.15</v>
      </c>
      <c r="Q56" s="75">
        <v>0.5625</v>
      </c>
      <c r="S56" s="75">
        <v>0.4</v>
      </c>
      <c r="T56" s="75">
        <v>0.2</v>
      </c>
      <c r="U56" s="75">
        <v>0.27500000000000002</v>
      </c>
      <c r="V56" s="75">
        <v>0.1</v>
      </c>
      <c r="Z56" s="75">
        <v>0.5</v>
      </c>
      <c r="AB56" s="75">
        <v>0.17499999999999999</v>
      </c>
      <c r="AC56" s="75">
        <v>0.05</v>
      </c>
      <c r="AE56" s="75">
        <v>0.5</v>
      </c>
      <c r="AH56" s="75">
        <v>1.1000000000000001</v>
      </c>
      <c r="AX56" s="75">
        <v>2.95</v>
      </c>
      <c r="AY56" s="75">
        <v>0.1</v>
      </c>
      <c r="AZ56" s="75">
        <v>1</v>
      </c>
      <c r="BA56" s="75">
        <v>2.0499999999999998</v>
      </c>
      <c r="BB56" s="75">
        <v>1.0125</v>
      </c>
      <c r="BM56" s="80">
        <f t="shared" si="0"/>
        <v>29.9</v>
      </c>
    </row>
    <row r="57" spans="1:65">
      <c r="A57" s="75" t="s">
        <v>446</v>
      </c>
      <c r="B57" s="79" t="s">
        <v>447</v>
      </c>
      <c r="C57" s="75">
        <v>0.35</v>
      </c>
      <c r="D57" s="75">
        <v>0.3</v>
      </c>
      <c r="F57" s="75">
        <v>0.05</v>
      </c>
      <c r="G57" s="75">
        <v>0.125</v>
      </c>
      <c r="H57" s="75">
        <v>0.25</v>
      </c>
      <c r="U57" s="75">
        <v>0.2</v>
      </c>
      <c r="Z57" s="75">
        <v>0.05</v>
      </c>
      <c r="AX57" s="75">
        <v>2</v>
      </c>
      <c r="AY57" s="75">
        <v>0.1</v>
      </c>
      <c r="AZ57" s="75">
        <v>0.125</v>
      </c>
      <c r="BB57" s="75">
        <v>0.25</v>
      </c>
      <c r="BM57" s="80">
        <f t="shared" si="0"/>
        <v>3.8000000000000003</v>
      </c>
    </row>
    <row r="58" spans="1:65">
      <c r="A58" s="75" t="s">
        <v>448</v>
      </c>
      <c r="B58" s="79" t="s">
        <v>449</v>
      </c>
      <c r="C58" s="75">
        <v>2.3250000000000002</v>
      </c>
      <c r="D58" s="75">
        <v>0.125</v>
      </c>
      <c r="E58" s="75">
        <v>0.52500000000000002</v>
      </c>
      <c r="F58" s="75">
        <v>1</v>
      </c>
      <c r="G58" s="75">
        <v>1.2</v>
      </c>
      <c r="H58" s="75">
        <v>0.57499999999999996</v>
      </c>
      <c r="O58" s="75">
        <v>0.52500000000000002</v>
      </c>
      <c r="P58" s="75">
        <v>0.75</v>
      </c>
      <c r="Q58" s="75">
        <v>0.22500000000000001</v>
      </c>
      <c r="T58" s="75">
        <v>0.2</v>
      </c>
      <c r="AE58" s="75">
        <v>0.5</v>
      </c>
      <c r="AX58" s="75">
        <v>1.9</v>
      </c>
      <c r="AY58" s="75">
        <v>0.1</v>
      </c>
      <c r="AZ58" s="75">
        <v>0.6</v>
      </c>
      <c r="BA58" s="75">
        <v>1.25</v>
      </c>
      <c r="BB58" s="75">
        <v>1.1000000000000001</v>
      </c>
      <c r="BJ58" s="75">
        <v>1.75</v>
      </c>
      <c r="BM58" s="80">
        <f t="shared" si="0"/>
        <v>14.649999999999999</v>
      </c>
    </row>
    <row r="59" spans="1:65">
      <c r="A59" s="75" t="s">
        <v>450</v>
      </c>
      <c r="B59" s="79" t="s">
        <v>451</v>
      </c>
      <c r="C59" s="75">
        <v>0.75</v>
      </c>
      <c r="D59" s="75">
        <v>1.075</v>
      </c>
      <c r="E59" s="75">
        <v>1.1000000000000001</v>
      </c>
      <c r="F59" s="75">
        <v>1.75</v>
      </c>
      <c r="J59" s="75">
        <v>2.6</v>
      </c>
      <c r="Q59" s="75">
        <v>0.05</v>
      </c>
      <c r="R59" s="75">
        <v>0.27500000000000002</v>
      </c>
      <c r="S59" s="75">
        <v>0.2</v>
      </c>
      <c r="T59" s="75">
        <v>0.1</v>
      </c>
      <c r="Z59" s="75">
        <v>0.5</v>
      </c>
      <c r="AA59" s="75">
        <v>0.3</v>
      </c>
      <c r="AB59" s="75">
        <v>0.875</v>
      </c>
      <c r="AC59" s="75">
        <v>0.1</v>
      </c>
      <c r="AE59" s="75">
        <v>0.5</v>
      </c>
      <c r="AH59" s="75">
        <v>0.25</v>
      </c>
      <c r="AY59" s="75">
        <v>0.05</v>
      </c>
      <c r="BB59" s="75">
        <v>0.2</v>
      </c>
      <c r="BH59" s="75">
        <v>8.125</v>
      </c>
      <c r="BJ59" s="75">
        <v>0.5</v>
      </c>
      <c r="BM59" s="80">
        <f t="shared" si="0"/>
        <v>19.3</v>
      </c>
    </row>
    <row r="60" spans="1:65">
      <c r="A60" s="75" t="s">
        <v>452</v>
      </c>
      <c r="B60" s="79" t="s">
        <v>453</v>
      </c>
      <c r="C60" s="75">
        <v>0.5</v>
      </c>
      <c r="E60" s="75">
        <v>0.25</v>
      </c>
      <c r="F60" s="75">
        <v>0.65</v>
      </c>
      <c r="G60" s="75">
        <v>3.625</v>
      </c>
      <c r="O60" s="75">
        <v>0.1</v>
      </c>
      <c r="Q60" s="75">
        <v>0.1</v>
      </c>
      <c r="T60" s="75">
        <v>0.2</v>
      </c>
      <c r="U60" s="75">
        <v>0.2</v>
      </c>
      <c r="Z60" s="75">
        <v>0.1</v>
      </c>
      <c r="AB60" s="75">
        <v>7.4999999999999997E-2</v>
      </c>
      <c r="AC60" s="75">
        <v>0.05</v>
      </c>
      <c r="AD60" s="75">
        <v>0.2</v>
      </c>
      <c r="AE60" s="75">
        <v>0.1</v>
      </c>
      <c r="AH60" s="75">
        <v>0.15</v>
      </c>
      <c r="AX60" s="75">
        <v>1</v>
      </c>
      <c r="AY60" s="75">
        <v>0.2</v>
      </c>
      <c r="AZ60" s="75">
        <v>0.2</v>
      </c>
      <c r="BA60" s="75">
        <v>1.125</v>
      </c>
      <c r="BB60" s="75">
        <v>0.22500000000000001</v>
      </c>
      <c r="BM60" s="80">
        <f t="shared" si="0"/>
        <v>9.0499999999999989</v>
      </c>
    </row>
    <row r="61" spans="1:65">
      <c r="A61" s="75" t="s">
        <v>454</v>
      </c>
      <c r="B61" s="79" t="s">
        <v>455</v>
      </c>
      <c r="C61" s="75">
        <v>2.0499999999999998</v>
      </c>
      <c r="D61" s="75">
        <v>1.0249999999999999</v>
      </c>
      <c r="E61" s="75">
        <v>1.0249999999999999</v>
      </c>
      <c r="F61" s="75">
        <v>2.25</v>
      </c>
      <c r="G61" s="75">
        <v>2</v>
      </c>
      <c r="H61" s="75">
        <v>1.7250000000000001</v>
      </c>
      <c r="O61" s="75">
        <v>0.35</v>
      </c>
      <c r="Q61" s="75">
        <v>0.22500000000000001</v>
      </c>
      <c r="T61" s="75">
        <v>0.2</v>
      </c>
      <c r="V61" s="75">
        <v>0.2</v>
      </c>
      <c r="Z61" s="75">
        <v>1</v>
      </c>
      <c r="AC61" s="75">
        <v>2</v>
      </c>
      <c r="AE61" s="75">
        <v>0.5</v>
      </c>
      <c r="AX61" s="75">
        <v>2.7250000000000001</v>
      </c>
      <c r="AY61" s="75">
        <v>0.1</v>
      </c>
      <c r="AZ61" s="75">
        <v>0.35</v>
      </c>
      <c r="BA61" s="75">
        <v>2.25</v>
      </c>
      <c r="BB61" s="75">
        <v>2.625</v>
      </c>
      <c r="BM61" s="80">
        <f t="shared" si="0"/>
        <v>22.6</v>
      </c>
    </row>
    <row r="62" spans="1:65">
      <c r="A62" s="75" t="s">
        <v>456</v>
      </c>
      <c r="B62" s="79" t="s">
        <v>457</v>
      </c>
      <c r="C62" s="75">
        <v>0.1</v>
      </c>
      <c r="D62" s="75">
        <v>0.5</v>
      </c>
      <c r="E62" s="75">
        <v>0.15</v>
      </c>
      <c r="F62" s="75">
        <v>2.5000000000000001E-2</v>
      </c>
      <c r="G62" s="75">
        <v>0.125</v>
      </c>
      <c r="H62" s="75">
        <v>0.27500000000000002</v>
      </c>
      <c r="Q62" s="75">
        <v>0.1</v>
      </c>
      <c r="T62" s="75">
        <v>0.05</v>
      </c>
      <c r="U62" s="75">
        <v>0.05</v>
      </c>
      <c r="Z62" s="75">
        <v>7.4999999999999997E-2</v>
      </c>
      <c r="AH62" s="75">
        <v>0.05</v>
      </c>
      <c r="AY62" s="75">
        <v>0.1</v>
      </c>
      <c r="BA62" s="75">
        <v>1.05</v>
      </c>
      <c r="BM62" s="80">
        <f t="shared" si="0"/>
        <v>2.6500000000000004</v>
      </c>
    </row>
    <row r="63" spans="1:65">
      <c r="A63" s="75" t="s">
        <v>458</v>
      </c>
      <c r="B63" s="79" t="s">
        <v>459</v>
      </c>
      <c r="E63" s="75">
        <v>0.75</v>
      </c>
      <c r="F63" s="75">
        <v>1.575</v>
      </c>
      <c r="G63" s="75">
        <v>1</v>
      </c>
      <c r="M63" s="75">
        <v>0.5</v>
      </c>
      <c r="N63" s="75">
        <v>0.5</v>
      </c>
      <c r="O63" s="75">
        <v>1</v>
      </c>
      <c r="P63" s="75">
        <v>0.25</v>
      </c>
      <c r="Q63" s="75">
        <v>1.0249999999999999</v>
      </c>
      <c r="R63" s="75">
        <v>1</v>
      </c>
      <c r="S63" s="75">
        <v>1.8</v>
      </c>
      <c r="T63" s="75">
        <v>0.2</v>
      </c>
      <c r="U63" s="75">
        <v>0.3</v>
      </c>
      <c r="V63" s="75">
        <v>0.5</v>
      </c>
      <c r="W63" s="75">
        <v>0.5</v>
      </c>
      <c r="X63" s="75">
        <v>1.45</v>
      </c>
      <c r="Y63" s="75">
        <v>0.3</v>
      </c>
      <c r="Z63" s="75">
        <v>1.325</v>
      </c>
      <c r="AA63" s="75">
        <v>1</v>
      </c>
      <c r="AB63" s="75">
        <v>1</v>
      </c>
      <c r="AD63" s="75">
        <v>1</v>
      </c>
      <c r="AE63" s="75">
        <v>0.875</v>
      </c>
      <c r="AF63" s="75">
        <v>0.6</v>
      </c>
      <c r="AG63" s="75">
        <v>1</v>
      </c>
      <c r="AH63" s="75">
        <v>0.15</v>
      </c>
      <c r="BG63" s="75">
        <v>0.6</v>
      </c>
      <c r="BM63" s="80">
        <f t="shared" si="0"/>
        <v>20.200000000000003</v>
      </c>
    </row>
    <row r="64" spans="1:65">
      <c r="A64" s="75" t="s">
        <v>460</v>
      </c>
      <c r="B64" s="79" t="s">
        <v>461</v>
      </c>
      <c r="C64" s="75">
        <v>1</v>
      </c>
      <c r="D64" s="75">
        <v>1</v>
      </c>
      <c r="E64" s="75">
        <v>1</v>
      </c>
      <c r="F64" s="75">
        <v>1</v>
      </c>
      <c r="G64" s="75">
        <v>1</v>
      </c>
      <c r="N64" s="75">
        <v>1</v>
      </c>
      <c r="O64" s="75">
        <v>1</v>
      </c>
      <c r="P64" s="75">
        <v>1</v>
      </c>
      <c r="R64" s="75">
        <v>1</v>
      </c>
      <c r="S64" s="75">
        <v>1</v>
      </c>
      <c r="T64" s="75">
        <v>1</v>
      </c>
      <c r="U64" s="75">
        <v>1</v>
      </c>
      <c r="V64" s="75">
        <v>1</v>
      </c>
      <c r="X64" s="75">
        <v>1</v>
      </c>
      <c r="Y64" s="75">
        <v>1</v>
      </c>
      <c r="Z64" s="75">
        <v>1</v>
      </c>
      <c r="AA64" s="75">
        <v>1</v>
      </c>
      <c r="AB64" s="75">
        <v>1</v>
      </c>
      <c r="AC64" s="75">
        <v>1</v>
      </c>
      <c r="AD64" s="75">
        <v>1</v>
      </c>
      <c r="AE64" s="75">
        <v>1</v>
      </c>
      <c r="AF64" s="75">
        <v>1</v>
      </c>
      <c r="AG64" s="75">
        <v>1</v>
      </c>
      <c r="AH64" s="75">
        <v>1</v>
      </c>
      <c r="BG64" s="75">
        <v>1</v>
      </c>
      <c r="BM64" s="80">
        <f t="shared" si="0"/>
        <v>25</v>
      </c>
    </row>
    <row r="65" spans="1:65">
      <c r="A65" s="75" t="s">
        <v>462</v>
      </c>
      <c r="B65" s="79" t="s">
        <v>463</v>
      </c>
      <c r="C65" s="75">
        <v>5.5750000000000002</v>
      </c>
      <c r="E65" s="75">
        <v>2.3250000000000002</v>
      </c>
      <c r="F65" s="75">
        <v>3.1</v>
      </c>
      <c r="G65" s="75">
        <v>3.9874999999999998</v>
      </c>
      <c r="J65" s="75">
        <v>2.9750000000000001</v>
      </c>
      <c r="N65" s="75">
        <v>0.47499999999999998</v>
      </c>
      <c r="O65" s="75">
        <v>1</v>
      </c>
      <c r="P65" s="75">
        <v>2.2000000000000002</v>
      </c>
      <c r="Q65" s="75">
        <v>1.65</v>
      </c>
      <c r="R65" s="75">
        <v>0.625</v>
      </c>
      <c r="S65" s="75">
        <v>1.2</v>
      </c>
      <c r="T65" s="75">
        <v>0.125</v>
      </c>
      <c r="U65" s="75">
        <v>0.2</v>
      </c>
      <c r="W65" s="75">
        <v>0.3</v>
      </c>
      <c r="X65" s="75">
        <v>1</v>
      </c>
      <c r="Z65" s="75">
        <v>2.125</v>
      </c>
      <c r="AA65" s="75">
        <v>1</v>
      </c>
      <c r="AB65" s="75">
        <v>3.3250000000000002</v>
      </c>
      <c r="AC65" s="75">
        <v>0.77500000000000002</v>
      </c>
      <c r="AD65" s="75">
        <v>1.575</v>
      </c>
      <c r="AE65" s="75">
        <v>0.55000000000000004</v>
      </c>
      <c r="AF65" s="75">
        <v>0.125</v>
      </c>
      <c r="AG65" s="75">
        <v>0.1</v>
      </c>
      <c r="AH65" s="75">
        <v>2.5499999999999998</v>
      </c>
      <c r="AO65" s="75">
        <v>0.5</v>
      </c>
      <c r="BD65" s="75">
        <v>8</v>
      </c>
      <c r="BG65" s="75">
        <v>11.2</v>
      </c>
      <c r="BM65" s="80">
        <f t="shared" si="0"/>
        <v>58.5625</v>
      </c>
    </row>
    <row r="66" spans="1:65">
      <c r="A66" s="75" t="s">
        <v>464</v>
      </c>
      <c r="B66" s="79" t="s">
        <v>465</v>
      </c>
      <c r="C66" s="75">
        <v>1.65</v>
      </c>
      <c r="E66" s="75">
        <v>0.55000000000000004</v>
      </c>
      <c r="F66" s="75">
        <v>0.9</v>
      </c>
      <c r="M66" s="75">
        <v>0.1</v>
      </c>
      <c r="N66" s="75">
        <v>0.5</v>
      </c>
      <c r="O66" s="75">
        <v>7.4999999999999997E-2</v>
      </c>
      <c r="P66" s="75">
        <v>0.32500000000000001</v>
      </c>
      <c r="Q66" s="75">
        <v>0.15</v>
      </c>
      <c r="R66" s="75">
        <v>0.53749999999999998</v>
      </c>
      <c r="S66" s="75">
        <v>0.2</v>
      </c>
      <c r="T66" s="75">
        <v>0.25</v>
      </c>
      <c r="U66" s="75">
        <v>0.05</v>
      </c>
      <c r="V66" s="75">
        <v>0.1</v>
      </c>
      <c r="X66" s="75">
        <v>0.52500000000000002</v>
      </c>
      <c r="Y66" s="75">
        <v>0.1</v>
      </c>
      <c r="Z66" s="75">
        <v>0.46250000000000002</v>
      </c>
      <c r="AA66" s="75">
        <v>0.32500000000000001</v>
      </c>
      <c r="AB66" s="75">
        <v>0.77500000000000002</v>
      </c>
      <c r="AC66" s="75">
        <v>0.67500000000000004</v>
      </c>
      <c r="AD66" s="75">
        <v>0.3</v>
      </c>
      <c r="AF66" s="75">
        <v>0.1</v>
      </c>
      <c r="AG66" s="75">
        <v>0.4</v>
      </c>
      <c r="AO66" s="75">
        <v>0.2</v>
      </c>
      <c r="BM66" s="80">
        <f t="shared" si="0"/>
        <v>9.2500000000000018</v>
      </c>
    </row>
    <row r="67" spans="1:65">
      <c r="A67" s="75" t="s">
        <v>466</v>
      </c>
      <c r="B67" s="79" t="s">
        <v>467</v>
      </c>
      <c r="C67" s="75">
        <v>0.15</v>
      </c>
      <c r="E67" s="75">
        <v>0.17499999999999999</v>
      </c>
      <c r="F67" s="75">
        <v>0.1</v>
      </c>
      <c r="Q67" s="75">
        <v>7.4999999999999997E-2</v>
      </c>
      <c r="X67" s="75">
        <v>0.05</v>
      </c>
      <c r="BM67" s="80">
        <f t="shared" si="0"/>
        <v>0.54999999999999993</v>
      </c>
    </row>
    <row r="68" spans="1:65">
      <c r="A68" s="75" t="s">
        <v>468</v>
      </c>
      <c r="B68" s="79" t="s">
        <v>469</v>
      </c>
      <c r="C68" s="75">
        <v>0.4</v>
      </c>
      <c r="D68" s="75">
        <v>1.075</v>
      </c>
      <c r="E68" s="75">
        <v>0.375</v>
      </c>
      <c r="F68" s="75">
        <v>0.42499999999999999</v>
      </c>
      <c r="G68" s="75">
        <v>0.375</v>
      </c>
      <c r="J68" s="75">
        <v>1.45</v>
      </c>
      <c r="N68" s="75">
        <v>0.15</v>
      </c>
      <c r="O68" s="75">
        <v>0.2</v>
      </c>
      <c r="P68" s="75">
        <v>0.22500000000000001</v>
      </c>
      <c r="Q68" s="75">
        <v>0.2</v>
      </c>
      <c r="R68" s="75">
        <v>0.1</v>
      </c>
      <c r="Y68" s="75">
        <v>0.1</v>
      </c>
      <c r="Z68" s="75">
        <v>0.38750000000000001</v>
      </c>
      <c r="AA68" s="75">
        <v>0.1</v>
      </c>
      <c r="AB68" s="75">
        <v>0.25</v>
      </c>
      <c r="AD68" s="75">
        <v>0.1</v>
      </c>
      <c r="AE68" s="75">
        <v>0.3</v>
      </c>
      <c r="AG68" s="75">
        <v>0.15</v>
      </c>
      <c r="AH68" s="75">
        <v>0.5</v>
      </c>
      <c r="AO68" s="75">
        <v>0.2</v>
      </c>
      <c r="BG68" s="75">
        <v>2.2999999999999998</v>
      </c>
      <c r="BM68" s="80">
        <f t="shared" si="0"/>
        <v>9.3624999999999989</v>
      </c>
    </row>
    <row r="69" spans="1:65">
      <c r="A69" s="75" t="s">
        <v>470</v>
      </c>
      <c r="B69" s="79" t="s">
        <v>471</v>
      </c>
      <c r="C69" s="75">
        <v>0.65</v>
      </c>
      <c r="D69" s="75">
        <v>0.8125</v>
      </c>
      <c r="E69" s="75">
        <v>0.32500000000000001</v>
      </c>
      <c r="F69" s="75">
        <v>0.8</v>
      </c>
      <c r="G69" s="75">
        <v>0.5</v>
      </c>
      <c r="J69" s="75">
        <v>2.2000000000000002</v>
      </c>
      <c r="N69" s="75">
        <v>0.2</v>
      </c>
      <c r="O69" s="75">
        <v>0.1</v>
      </c>
      <c r="P69" s="75">
        <v>2.5000000000000001E-2</v>
      </c>
      <c r="R69" s="75">
        <v>0.2</v>
      </c>
      <c r="S69" s="75">
        <v>0.2</v>
      </c>
      <c r="T69" s="75">
        <v>0.35</v>
      </c>
      <c r="X69" s="75">
        <v>0.2</v>
      </c>
      <c r="Z69" s="75">
        <v>0.1</v>
      </c>
      <c r="AA69" s="75">
        <v>0.15</v>
      </c>
      <c r="AB69" s="75">
        <v>0.47499999999999998</v>
      </c>
      <c r="AC69" s="75">
        <v>0.25</v>
      </c>
      <c r="AD69" s="75">
        <v>0.45</v>
      </c>
      <c r="AE69" s="75">
        <v>0.52500000000000002</v>
      </c>
      <c r="AF69" s="75">
        <v>0.1</v>
      </c>
      <c r="AG69" s="75">
        <v>0.1</v>
      </c>
      <c r="AH69" s="75">
        <v>1</v>
      </c>
      <c r="AN69" s="75">
        <v>0.4</v>
      </c>
      <c r="BD69" s="75">
        <v>3</v>
      </c>
      <c r="BG69" s="75">
        <v>0.8</v>
      </c>
      <c r="BM69" s="80">
        <f t="shared" si="0"/>
        <v>13.9125</v>
      </c>
    </row>
    <row r="70" spans="1:65">
      <c r="A70" s="75" t="s">
        <v>472</v>
      </c>
      <c r="B70" s="79" t="s">
        <v>473</v>
      </c>
      <c r="C70" s="75">
        <v>0.375</v>
      </c>
      <c r="D70" s="75">
        <v>1.075</v>
      </c>
      <c r="E70" s="75">
        <v>0.35</v>
      </c>
      <c r="F70" s="75">
        <v>0.5</v>
      </c>
      <c r="G70" s="75">
        <v>0.27500000000000002</v>
      </c>
      <c r="J70" s="75">
        <v>0.95</v>
      </c>
      <c r="Q70" s="75">
        <v>0.2</v>
      </c>
      <c r="R70" s="75">
        <v>0.13750000000000001</v>
      </c>
      <c r="S70" s="75">
        <v>0.2</v>
      </c>
      <c r="T70" s="75">
        <v>0.125</v>
      </c>
      <c r="U70" s="75">
        <v>0.05</v>
      </c>
      <c r="X70" s="75">
        <v>0.1</v>
      </c>
      <c r="Y70" s="75">
        <v>0.1</v>
      </c>
      <c r="Z70" s="75">
        <v>0.05</v>
      </c>
      <c r="AB70" s="75">
        <v>0.25</v>
      </c>
      <c r="AC70" s="75">
        <v>0.2</v>
      </c>
      <c r="AD70" s="75">
        <v>0.3</v>
      </c>
      <c r="AE70" s="75">
        <v>0.2</v>
      </c>
      <c r="AH70" s="75">
        <v>0.2</v>
      </c>
      <c r="AO70" s="75">
        <v>0.2</v>
      </c>
      <c r="BG70" s="75">
        <v>0.5</v>
      </c>
      <c r="BM70" s="80">
        <f t="shared" si="0"/>
        <v>6.3374999999999995</v>
      </c>
    </row>
    <row r="71" spans="1:65">
      <c r="A71" s="75" t="s">
        <v>474</v>
      </c>
      <c r="B71" s="79" t="s">
        <v>475</v>
      </c>
      <c r="C71" s="75">
        <v>0.3</v>
      </c>
      <c r="D71" s="75">
        <v>0.92500000000000004</v>
      </c>
      <c r="E71" s="75">
        <v>0.25</v>
      </c>
      <c r="F71" s="75">
        <v>0.5</v>
      </c>
      <c r="G71" s="75">
        <v>0.33750000000000002</v>
      </c>
      <c r="J71" s="75">
        <v>2.0499999999999998</v>
      </c>
      <c r="P71" s="75">
        <v>0.25</v>
      </c>
      <c r="Q71" s="75">
        <v>0.2</v>
      </c>
      <c r="R71" s="75">
        <v>0.05</v>
      </c>
      <c r="S71" s="75">
        <v>0.2</v>
      </c>
      <c r="T71" s="75">
        <v>0.125</v>
      </c>
      <c r="X71" s="75">
        <v>0.1</v>
      </c>
      <c r="AB71" s="75">
        <v>0.4</v>
      </c>
      <c r="AC71" s="75">
        <v>0.125</v>
      </c>
      <c r="AD71" s="75">
        <v>0.2</v>
      </c>
      <c r="AH71" s="75">
        <v>0.625</v>
      </c>
      <c r="AO71" s="75">
        <v>0.2</v>
      </c>
      <c r="BG71" s="75">
        <v>0.6</v>
      </c>
      <c r="BM71" s="80">
        <f t="shared" ref="BM71:BM134" si="1">SUM(C71:BL71)</f>
        <v>7.4375</v>
      </c>
    </row>
    <row r="72" spans="1:65">
      <c r="A72" s="75" t="s">
        <v>476</v>
      </c>
      <c r="B72" s="79" t="s">
        <v>477</v>
      </c>
      <c r="C72" s="75">
        <v>0.45</v>
      </c>
      <c r="D72" s="75">
        <v>8.7499999999999994E-2</v>
      </c>
      <c r="E72" s="75">
        <v>0.5</v>
      </c>
      <c r="F72" s="75">
        <v>0.25</v>
      </c>
      <c r="G72" s="75">
        <v>0.5</v>
      </c>
      <c r="J72" s="75">
        <v>1</v>
      </c>
      <c r="N72" s="75">
        <v>0.3</v>
      </c>
      <c r="P72" s="75">
        <v>0.17499999999999999</v>
      </c>
      <c r="R72" s="75">
        <v>0.3</v>
      </c>
      <c r="V72" s="75">
        <v>0.25</v>
      </c>
      <c r="X72" s="75">
        <v>0.15</v>
      </c>
      <c r="Y72" s="75">
        <v>0.4</v>
      </c>
      <c r="AB72" s="75">
        <v>0.375</v>
      </c>
      <c r="AC72" s="75">
        <v>0.2</v>
      </c>
      <c r="AD72" s="75">
        <v>0.6</v>
      </c>
      <c r="AE72" s="75">
        <v>0.45</v>
      </c>
      <c r="AH72" s="75">
        <v>1</v>
      </c>
      <c r="AO72" s="75">
        <v>1.4</v>
      </c>
      <c r="BG72" s="75">
        <v>2.6</v>
      </c>
      <c r="BM72" s="80">
        <f t="shared" si="1"/>
        <v>10.987499999999999</v>
      </c>
    </row>
    <row r="73" spans="1:65">
      <c r="A73" s="75" t="s">
        <v>478</v>
      </c>
      <c r="B73" s="79" t="s">
        <v>479</v>
      </c>
      <c r="C73" s="75">
        <v>0.45</v>
      </c>
      <c r="D73" s="75">
        <v>1.4125000000000001</v>
      </c>
      <c r="E73" s="75">
        <v>0.25</v>
      </c>
      <c r="F73" s="75">
        <v>0.47499999999999998</v>
      </c>
      <c r="G73" s="75">
        <v>0.57499999999999996</v>
      </c>
      <c r="P73" s="75">
        <v>2.5000000000000001E-2</v>
      </c>
      <c r="R73" s="75">
        <v>2.5000000000000001E-2</v>
      </c>
      <c r="U73" s="75">
        <v>7.4999999999999997E-2</v>
      </c>
      <c r="V73" s="75">
        <v>0.25</v>
      </c>
      <c r="AC73" s="75">
        <v>0.2</v>
      </c>
      <c r="AE73" s="75">
        <v>0.15</v>
      </c>
      <c r="AH73" s="75">
        <v>0.15</v>
      </c>
      <c r="BG73" s="75">
        <v>1</v>
      </c>
      <c r="BM73" s="80">
        <f t="shared" si="1"/>
        <v>5.0374999999999996</v>
      </c>
    </row>
    <row r="74" spans="1:65">
      <c r="A74" s="75" t="s">
        <v>480</v>
      </c>
      <c r="B74" s="79" t="s">
        <v>481</v>
      </c>
      <c r="C74" s="75">
        <v>0.42499999999999999</v>
      </c>
      <c r="D74" s="75">
        <v>1.1375</v>
      </c>
      <c r="E74" s="75">
        <v>0.25</v>
      </c>
      <c r="F74" s="75">
        <v>0.5</v>
      </c>
      <c r="G74" s="75">
        <v>0.15</v>
      </c>
      <c r="J74" s="75">
        <v>2.25</v>
      </c>
      <c r="R74" s="75">
        <v>0.05</v>
      </c>
      <c r="AB74" s="75">
        <v>0.125</v>
      </c>
      <c r="BM74" s="80">
        <f t="shared" si="1"/>
        <v>4.8875000000000002</v>
      </c>
    </row>
    <row r="75" spans="1:65">
      <c r="A75" s="75" t="s">
        <v>482</v>
      </c>
      <c r="B75" s="79" t="s">
        <v>483</v>
      </c>
      <c r="C75" s="75">
        <v>0.5</v>
      </c>
      <c r="D75" s="75">
        <v>0.73750000000000004</v>
      </c>
      <c r="E75" s="75">
        <v>0.3</v>
      </c>
      <c r="F75" s="75">
        <v>1</v>
      </c>
      <c r="G75" s="75">
        <v>0.5</v>
      </c>
      <c r="I75" s="75">
        <v>0.625</v>
      </c>
      <c r="N75" s="75">
        <v>0.35</v>
      </c>
      <c r="O75" s="75">
        <v>0.5</v>
      </c>
      <c r="P75" s="75">
        <v>2.5000000000000001E-2</v>
      </c>
      <c r="Q75" s="75">
        <v>0.4</v>
      </c>
      <c r="R75" s="75">
        <v>0.15</v>
      </c>
      <c r="S75" s="75">
        <v>0.25</v>
      </c>
      <c r="U75" s="75">
        <v>6.25E-2</v>
      </c>
      <c r="V75" s="75">
        <v>0.5</v>
      </c>
      <c r="X75" s="75">
        <v>0.1</v>
      </c>
      <c r="Y75" s="75">
        <v>0.125</v>
      </c>
      <c r="AB75" s="75">
        <v>0.5</v>
      </c>
      <c r="AC75" s="75">
        <v>0.22500000000000001</v>
      </c>
      <c r="AE75" s="75">
        <v>0.625</v>
      </c>
      <c r="AF75" s="75">
        <v>0.05</v>
      </c>
      <c r="AG75" s="75">
        <v>0.1</v>
      </c>
      <c r="AI75" s="75">
        <v>0.45</v>
      </c>
      <c r="BM75" s="80">
        <f t="shared" si="1"/>
        <v>8.0749999999999993</v>
      </c>
    </row>
    <row r="76" spans="1:65">
      <c r="A76" s="75" t="s">
        <v>484</v>
      </c>
      <c r="B76" s="79" t="s">
        <v>485</v>
      </c>
      <c r="C76" s="75">
        <v>0.22500000000000001</v>
      </c>
      <c r="D76" s="75">
        <v>0.33750000000000002</v>
      </c>
      <c r="E76" s="75">
        <v>0.25</v>
      </c>
      <c r="G76" s="75">
        <v>0.1</v>
      </c>
      <c r="J76" s="75">
        <v>1.3</v>
      </c>
      <c r="AI76" s="75">
        <v>1</v>
      </c>
      <c r="BM76" s="80">
        <f t="shared" si="1"/>
        <v>3.2124999999999999</v>
      </c>
    </row>
    <row r="77" spans="1:65">
      <c r="A77" s="75" t="s">
        <v>486</v>
      </c>
      <c r="B77" s="79" t="s">
        <v>487</v>
      </c>
      <c r="D77" s="75">
        <v>1.2250000000000001</v>
      </c>
      <c r="F77" s="75">
        <v>0.25</v>
      </c>
      <c r="J77" s="75">
        <v>1.65</v>
      </c>
      <c r="O77" s="75">
        <v>0.5</v>
      </c>
      <c r="P77" s="75">
        <v>0.17499999999999999</v>
      </c>
      <c r="R77" s="75">
        <v>0.1875</v>
      </c>
      <c r="S77" s="75">
        <v>0.2</v>
      </c>
      <c r="T77" s="75">
        <v>0.3</v>
      </c>
      <c r="U77" s="75">
        <v>0.1</v>
      </c>
      <c r="W77" s="75">
        <v>0.25</v>
      </c>
      <c r="X77" s="75">
        <v>0.25</v>
      </c>
      <c r="Z77" s="75">
        <v>0.6</v>
      </c>
      <c r="AA77" s="75">
        <v>0.4</v>
      </c>
      <c r="AB77" s="75">
        <v>0.25</v>
      </c>
      <c r="AF77" s="75">
        <v>0.1</v>
      </c>
      <c r="AO77" s="75">
        <v>0.75</v>
      </c>
      <c r="BG77" s="75">
        <v>3</v>
      </c>
      <c r="BM77" s="80">
        <f t="shared" si="1"/>
        <v>10.1875</v>
      </c>
    </row>
    <row r="78" spans="1:65">
      <c r="A78" s="75" t="s">
        <v>488</v>
      </c>
      <c r="B78" s="79" t="s">
        <v>489</v>
      </c>
      <c r="J78" s="75">
        <v>0.2</v>
      </c>
      <c r="BM78" s="80">
        <f t="shared" si="1"/>
        <v>0.2</v>
      </c>
    </row>
    <row r="79" spans="1:65">
      <c r="A79" s="75" t="s">
        <v>490</v>
      </c>
      <c r="B79" s="79" t="s">
        <v>491</v>
      </c>
      <c r="C79" s="75">
        <v>0.125</v>
      </c>
      <c r="E79" s="75">
        <v>0.125</v>
      </c>
      <c r="F79" s="75">
        <v>0.05</v>
      </c>
      <c r="G79" s="75">
        <v>0.52500000000000002</v>
      </c>
      <c r="J79" s="75">
        <v>0.35</v>
      </c>
      <c r="AB79" s="75">
        <v>0.05</v>
      </c>
      <c r="AO79" s="75">
        <v>0.2</v>
      </c>
      <c r="BG79" s="75">
        <v>0.8</v>
      </c>
      <c r="BM79" s="80">
        <f t="shared" si="1"/>
        <v>2.2249999999999996</v>
      </c>
    </row>
    <row r="80" spans="1:65">
      <c r="A80" s="75" t="s">
        <v>492</v>
      </c>
      <c r="B80" s="79" t="s">
        <v>493</v>
      </c>
      <c r="C80" s="75">
        <v>2</v>
      </c>
      <c r="D80" s="75">
        <v>1.1375</v>
      </c>
      <c r="E80" s="75">
        <v>0.25</v>
      </c>
      <c r="F80" s="75">
        <v>4.5</v>
      </c>
      <c r="G80" s="75">
        <v>1.7250000000000001</v>
      </c>
      <c r="H80" s="75">
        <v>1</v>
      </c>
      <c r="I80" s="75">
        <v>1.45</v>
      </c>
      <c r="M80" s="75">
        <v>1</v>
      </c>
      <c r="N80" s="75">
        <v>1</v>
      </c>
      <c r="O80" s="75">
        <v>1</v>
      </c>
      <c r="P80" s="75">
        <v>1.0249999999999999</v>
      </c>
      <c r="Q80" s="75">
        <v>1.75</v>
      </c>
      <c r="R80" s="75">
        <v>0.75</v>
      </c>
      <c r="S80" s="75">
        <v>1.2</v>
      </c>
      <c r="T80" s="75">
        <v>1</v>
      </c>
      <c r="U80" s="75">
        <v>0.72499999999999998</v>
      </c>
      <c r="V80" s="75">
        <v>1</v>
      </c>
      <c r="W80" s="75">
        <v>1</v>
      </c>
      <c r="X80" s="75">
        <v>1</v>
      </c>
      <c r="Y80" s="75">
        <v>0.6</v>
      </c>
      <c r="Z80" s="75">
        <v>1.45</v>
      </c>
      <c r="AA80" s="75">
        <v>1.7</v>
      </c>
      <c r="AB80" s="75">
        <v>0.75</v>
      </c>
      <c r="AC80" s="75">
        <v>1</v>
      </c>
      <c r="AD80" s="75">
        <v>0.5</v>
      </c>
      <c r="AE80" s="75">
        <v>1</v>
      </c>
      <c r="AF80" s="75">
        <v>0.75</v>
      </c>
      <c r="AG80" s="75">
        <v>1</v>
      </c>
      <c r="AH80" s="75">
        <v>0.95</v>
      </c>
      <c r="AI80" s="75">
        <v>1</v>
      </c>
      <c r="BM80" s="80">
        <f t="shared" si="1"/>
        <v>35.212500000000006</v>
      </c>
    </row>
    <row r="81" spans="1:65">
      <c r="A81" s="75" t="s">
        <v>494</v>
      </c>
      <c r="B81" s="79" t="s">
        <v>495</v>
      </c>
      <c r="C81" s="75">
        <v>4</v>
      </c>
      <c r="D81" s="75">
        <v>1</v>
      </c>
      <c r="F81" s="75">
        <v>2</v>
      </c>
      <c r="G81" s="75">
        <v>3</v>
      </c>
      <c r="H81" s="75">
        <v>1</v>
      </c>
      <c r="I81" s="75">
        <v>1</v>
      </c>
      <c r="O81" s="75">
        <v>1</v>
      </c>
      <c r="V81" s="75">
        <v>1</v>
      </c>
      <c r="AA81" s="75">
        <v>1</v>
      </c>
      <c r="AD81" s="75">
        <v>1</v>
      </c>
      <c r="AI81" s="75">
        <v>2</v>
      </c>
      <c r="BM81" s="80">
        <f t="shared" si="1"/>
        <v>18</v>
      </c>
    </row>
    <row r="82" spans="1:65">
      <c r="A82" s="75" t="s">
        <v>496</v>
      </c>
      <c r="B82" s="79" t="s">
        <v>497</v>
      </c>
      <c r="F82" s="75">
        <v>1.1000000000000001</v>
      </c>
      <c r="G82" s="75">
        <v>1.0874999999999999</v>
      </c>
      <c r="P82" s="75">
        <v>0.3</v>
      </c>
      <c r="Q82" s="75">
        <v>0.5</v>
      </c>
      <c r="S82" s="75">
        <v>0.1</v>
      </c>
      <c r="Z82" s="75">
        <v>0.17499999999999999</v>
      </c>
      <c r="AA82" s="75">
        <v>0.2</v>
      </c>
      <c r="AB82" s="75">
        <v>7.4999999999999997E-2</v>
      </c>
      <c r="BM82" s="80">
        <f t="shared" si="1"/>
        <v>3.5375000000000001</v>
      </c>
    </row>
    <row r="83" spans="1:65">
      <c r="A83" s="75" t="s">
        <v>498</v>
      </c>
      <c r="B83" s="79" t="s">
        <v>499</v>
      </c>
      <c r="C83" s="75">
        <v>0.5</v>
      </c>
      <c r="H83" s="75">
        <v>0.57499999999999996</v>
      </c>
      <c r="I83" s="75">
        <v>1.8</v>
      </c>
      <c r="N83" s="75">
        <v>0.5</v>
      </c>
      <c r="O83" s="75">
        <v>0.3</v>
      </c>
      <c r="Q83" s="75">
        <v>0.35</v>
      </c>
      <c r="T83" s="75">
        <v>0.2</v>
      </c>
      <c r="U83" s="75">
        <v>0.2</v>
      </c>
      <c r="W83" s="75">
        <v>0.75</v>
      </c>
      <c r="X83" s="75">
        <v>0.17499999999999999</v>
      </c>
      <c r="Z83" s="75">
        <v>0.05</v>
      </c>
      <c r="AC83" s="75">
        <v>1</v>
      </c>
      <c r="AE83" s="75">
        <v>0.6</v>
      </c>
      <c r="BM83" s="80">
        <f t="shared" si="1"/>
        <v>6.9999999999999991</v>
      </c>
    </row>
    <row r="84" spans="1:65">
      <c r="A84" s="75" t="s">
        <v>500</v>
      </c>
      <c r="B84" s="79" t="s">
        <v>501</v>
      </c>
      <c r="C84" s="75">
        <v>2.2000000000000002</v>
      </c>
      <c r="D84" s="75">
        <v>0.8125</v>
      </c>
      <c r="E84" s="75">
        <v>2</v>
      </c>
      <c r="F84" s="75">
        <v>2</v>
      </c>
      <c r="G84" s="75">
        <v>3.35</v>
      </c>
      <c r="H84" s="75">
        <v>0.375</v>
      </c>
      <c r="O84" s="75">
        <v>1</v>
      </c>
      <c r="P84" s="75">
        <v>0.75</v>
      </c>
      <c r="S84" s="75">
        <v>0.3</v>
      </c>
      <c r="T84" s="75">
        <v>0.8</v>
      </c>
      <c r="U84" s="75">
        <v>0.72499999999999998</v>
      </c>
      <c r="V84" s="75">
        <v>1</v>
      </c>
      <c r="X84" s="75">
        <v>0.35</v>
      </c>
      <c r="Y84" s="75">
        <v>0.55000000000000004</v>
      </c>
      <c r="Z84" s="75">
        <v>0.45</v>
      </c>
      <c r="AA84" s="75">
        <v>1</v>
      </c>
      <c r="AB84" s="75">
        <v>0.3</v>
      </c>
      <c r="AC84" s="75">
        <v>1</v>
      </c>
      <c r="AE84" s="75">
        <v>1.4</v>
      </c>
      <c r="AF84" s="75">
        <v>0.4</v>
      </c>
      <c r="AG84" s="75">
        <v>1</v>
      </c>
      <c r="AH84" s="75">
        <v>0.75</v>
      </c>
      <c r="AI84" s="75">
        <v>1</v>
      </c>
      <c r="BM84" s="80">
        <f t="shared" si="1"/>
        <v>23.512499999999999</v>
      </c>
    </row>
    <row r="85" spans="1:65">
      <c r="A85" s="75" t="s">
        <v>502</v>
      </c>
      <c r="B85" s="79" t="s">
        <v>503</v>
      </c>
      <c r="C85" s="75">
        <v>0.6</v>
      </c>
      <c r="D85" s="75">
        <v>2.2000000000000002</v>
      </c>
      <c r="E85" s="75">
        <v>0.6</v>
      </c>
      <c r="F85" s="75">
        <v>0.2</v>
      </c>
      <c r="G85" s="75">
        <v>7.4999999999999997E-2</v>
      </c>
      <c r="H85" s="75">
        <v>0.5</v>
      </c>
      <c r="R85" s="75">
        <v>0.15</v>
      </c>
      <c r="U85" s="75">
        <v>0.17499999999999999</v>
      </c>
      <c r="V85" s="75">
        <v>0.1</v>
      </c>
      <c r="AB85" s="75">
        <v>0.1</v>
      </c>
      <c r="AC85" s="75">
        <v>0.15</v>
      </c>
      <c r="AD85" s="75">
        <v>0.3</v>
      </c>
      <c r="AH85" s="75">
        <v>0.3</v>
      </c>
      <c r="BM85" s="80">
        <f t="shared" si="1"/>
        <v>5.45</v>
      </c>
    </row>
    <row r="86" spans="1:65">
      <c r="A86" s="75" t="s">
        <v>504</v>
      </c>
      <c r="B86" s="79" t="s">
        <v>505</v>
      </c>
      <c r="C86" s="75">
        <v>1.1499999999999999</v>
      </c>
      <c r="D86" s="75">
        <v>2.1875</v>
      </c>
      <c r="E86" s="75">
        <v>1</v>
      </c>
      <c r="F86" s="75">
        <v>1.5</v>
      </c>
      <c r="G86" s="75">
        <v>2.3250000000000002</v>
      </c>
      <c r="H86" s="75">
        <v>1.85</v>
      </c>
      <c r="I86" s="75">
        <v>0.17499999999999999</v>
      </c>
      <c r="O86" s="75">
        <v>0.67500000000000004</v>
      </c>
      <c r="P86" s="75">
        <v>0.5</v>
      </c>
      <c r="Q86" s="75">
        <v>0.17499999999999999</v>
      </c>
      <c r="R86" s="75">
        <v>0.3125</v>
      </c>
      <c r="S86" s="75">
        <v>0.4</v>
      </c>
      <c r="T86" s="75">
        <v>0.8</v>
      </c>
      <c r="U86" s="75">
        <v>1</v>
      </c>
      <c r="V86" s="75">
        <v>1</v>
      </c>
      <c r="X86" s="75">
        <v>0.27500000000000002</v>
      </c>
      <c r="Y86" s="75">
        <v>0.2</v>
      </c>
      <c r="Z86" s="75">
        <v>0.4</v>
      </c>
      <c r="AA86" s="75">
        <v>0.5</v>
      </c>
      <c r="AB86" s="75">
        <v>0.35</v>
      </c>
      <c r="AC86" s="75">
        <v>0.6</v>
      </c>
      <c r="AD86" s="75">
        <v>1.1000000000000001</v>
      </c>
      <c r="AE86" s="75">
        <v>1</v>
      </c>
      <c r="AF86" s="75">
        <v>0.375</v>
      </c>
      <c r="AG86" s="75">
        <v>0.6</v>
      </c>
      <c r="AH86" s="75">
        <v>0.75</v>
      </c>
      <c r="AI86" s="75">
        <v>2.1</v>
      </c>
      <c r="BM86" s="80">
        <f t="shared" si="1"/>
        <v>23.300000000000011</v>
      </c>
    </row>
    <row r="87" spans="1:65">
      <c r="A87" s="75" t="s">
        <v>506</v>
      </c>
      <c r="B87" s="79" t="s">
        <v>507</v>
      </c>
      <c r="C87" s="75">
        <v>0.9</v>
      </c>
      <c r="D87" s="75">
        <v>1</v>
      </c>
      <c r="E87" s="75">
        <v>0.2</v>
      </c>
      <c r="F87" s="75">
        <v>0.4</v>
      </c>
      <c r="H87" s="75">
        <v>0.86250000000000004</v>
      </c>
      <c r="AB87" s="75">
        <v>7.4999999999999997E-2</v>
      </c>
      <c r="BI87" s="75">
        <v>0.2</v>
      </c>
      <c r="BM87" s="80">
        <f t="shared" si="1"/>
        <v>3.6375000000000002</v>
      </c>
    </row>
    <row r="88" spans="1:65">
      <c r="A88" s="75" t="s">
        <v>508</v>
      </c>
      <c r="B88" s="79" t="s">
        <v>509</v>
      </c>
      <c r="C88" s="75">
        <v>2.1</v>
      </c>
      <c r="D88" s="75">
        <v>0.83750000000000002</v>
      </c>
      <c r="E88" s="75">
        <v>0.5</v>
      </c>
      <c r="F88" s="75">
        <v>0.7</v>
      </c>
      <c r="G88" s="75">
        <v>1.075</v>
      </c>
      <c r="H88" s="75">
        <v>2.8250000000000002</v>
      </c>
      <c r="O88" s="75">
        <v>0.1</v>
      </c>
      <c r="P88" s="75">
        <v>0.15</v>
      </c>
      <c r="Q88" s="75">
        <v>0.17499999999999999</v>
      </c>
      <c r="R88" s="75">
        <v>0.42499999999999999</v>
      </c>
      <c r="S88" s="75">
        <v>0.32500000000000001</v>
      </c>
      <c r="T88" s="75">
        <v>0.3</v>
      </c>
      <c r="V88" s="75">
        <v>0.1</v>
      </c>
      <c r="X88" s="75">
        <v>0.15</v>
      </c>
      <c r="Y88" s="75">
        <v>0.05</v>
      </c>
      <c r="Z88" s="75">
        <v>0.22500000000000001</v>
      </c>
      <c r="AA88" s="75">
        <v>0.4</v>
      </c>
      <c r="AB88" s="75">
        <v>0.22500000000000001</v>
      </c>
      <c r="AC88" s="75">
        <v>0.4</v>
      </c>
      <c r="AD88" s="75">
        <v>0.6</v>
      </c>
      <c r="AE88" s="75">
        <v>0.4</v>
      </c>
      <c r="AG88" s="75">
        <v>0.2</v>
      </c>
      <c r="AI88" s="75">
        <v>0.5</v>
      </c>
      <c r="BM88" s="80">
        <f t="shared" si="1"/>
        <v>12.762500000000003</v>
      </c>
    </row>
    <row r="89" spans="1:65">
      <c r="A89" s="75" t="s">
        <v>510</v>
      </c>
      <c r="B89" s="79" t="s">
        <v>511</v>
      </c>
      <c r="C89" s="75">
        <v>1.1000000000000001</v>
      </c>
      <c r="D89" s="75">
        <v>0.8125</v>
      </c>
      <c r="E89" s="75">
        <v>0.8</v>
      </c>
      <c r="F89" s="75">
        <v>1.4</v>
      </c>
      <c r="G89" s="75">
        <v>0.7</v>
      </c>
      <c r="H89" s="75">
        <v>1.1000000000000001</v>
      </c>
      <c r="I89" s="75">
        <v>0.875</v>
      </c>
      <c r="O89" s="75">
        <v>0.5</v>
      </c>
      <c r="P89" s="75">
        <v>0.32500000000000001</v>
      </c>
      <c r="Q89" s="75">
        <v>0.25</v>
      </c>
      <c r="R89" s="75">
        <v>0.26250000000000001</v>
      </c>
      <c r="S89" s="75">
        <v>0.67500000000000004</v>
      </c>
      <c r="T89" s="75">
        <v>0.4</v>
      </c>
      <c r="U89" s="75">
        <v>0.15</v>
      </c>
      <c r="V89" s="75">
        <v>0.1</v>
      </c>
      <c r="X89" s="75">
        <v>0.375</v>
      </c>
      <c r="Z89" s="75">
        <v>0.41249999999999998</v>
      </c>
      <c r="AA89" s="75">
        <v>0.4</v>
      </c>
      <c r="AB89" s="75">
        <v>0.27500000000000002</v>
      </c>
      <c r="AC89" s="75">
        <v>0.6</v>
      </c>
      <c r="AD89" s="75">
        <v>0.4</v>
      </c>
      <c r="AE89" s="75">
        <v>0.4</v>
      </c>
      <c r="AF89" s="75">
        <v>0.2</v>
      </c>
      <c r="AH89" s="75">
        <v>0.3</v>
      </c>
      <c r="AI89" s="75">
        <v>0.5</v>
      </c>
      <c r="BI89" s="75">
        <v>0.2</v>
      </c>
      <c r="BM89" s="80">
        <f t="shared" si="1"/>
        <v>13.512500000000003</v>
      </c>
    </row>
    <row r="90" spans="1:65">
      <c r="A90" s="75" t="s">
        <v>512</v>
      </c>
      <c r="B90" s="79" t="s">
        <v>513</v>
      </c>
      <c r="G90" s="75">
        <v>2.0750000000000002</v>
      </c>
      <c r="AC90" s="75">
        <v>0.15</v>
      </c>
      <c r="AE90" s="75">
        <v>0.2</v>
      </c>
      <c r="BM90" s="80">
        <f t="shared" si="1"/>
        <v>2.4250000000000003</v>
      </c>
    </row>
    <row r="91" spans="1:65">
      <c r="A91" s="75" t="s">
        <v>514</v>
      </c>
      <c r="B91" s="79" t="s">
        <v>515</v>
      </c>
      <c r="C91" s="75">
        <v>2.2999999999999998</v>
      </c>
      <c r="D91" s="75">
        <v>0.8125</v>
      </c>
      <c r="E91" s="75">
        <v>0.8</v>
      </c>
      <c r="F91" s="75">
        <v>2.4750000000000001</v>
      </c>
      <c r="J91" s="75">
        <v>4.1500000000000004</v>
      </c>
      <c r="Q91" s="75">
        <v>0.05</v>
      </c>
      <c r="S91" s="75">
        <v>0.125</v>
      </c>
      <c r="T91" s="75">
        <v>0.2</v>
      </c>
      <c r="AB91" s="75">
        <v>0.22500000000000001</v>
      </c>
      <c r="AC91" s="75">
        <v>0.5</v>
      </c>
      <c r="AD91" s="75">
        <v>0.6</v>
      </c>
      <c r="AE91" s="75">
        <v>1</v>
      </c>
      <c r="AH91" s="75">
        <v>0.3</v>
      </c>
      <c r="BM91" s="80">
        <f t="shared" si="1"/>
        <v>13.5375</v>
      </c>
    </row>
    <row r="92" spans="1:65">
      <c r="A92" s="75" t="s">
        <v>516</v>
      </c>
      <c r="B92" s="79" t="s">
        <v>517</v>
      </c>
      <c r="C92" s="75">
        <v>1</v>
      </c>
      <c r="F92" s="75">
        <v>1</v>
      </c>
      <c r="BM92" s="80">
        <f t="shared" si="1"/>
        <v>2</v>
      </c>
    </row>
    <row r="93" spans="1:65">
      <c r="A93" s="75" t="s">
        <v>518</v>
      </c>
      <c r="B93" s="79" t="s">
        <v>519</v>
      </c>
      <c r="C93" s="75">
        <v>1.1000000000000001</v>
      </c>
      <c r="D93" s="75">
        <v>1.85</v>
      </c>
      <c r="E93" s="75">
        <v>0.75</v>
      </c>
      <c r="F93" s="75">
        <v>1.6</v>
      </c>
      <c r="G93" s="75">
        <v>1.4</v>
      </c>
      <c r="H93" s="75">
        <v>1.2</v>
      </c>
      <c r="O93" s="75">
        <v>0.1</v>
      </c>
      <c r="U93" s="75">
        <v>0.05</v>
      </c>
      <c r="X93" s="75">
        <v>7.4999999999999997E-2</v>
      </c>
      <c r="Z93" s="75">
        <v>0.3</v>
      </c>
      <c r="AB93" s="75">
        <v>0.4</v>
      </c>
      <c r="AD93" s="75">
        <v>0.6</v>
      </c>
      <c r="AE93" s="75">
        <v>0.2</v>
      </c>
      <c r="AH93" s="75">
        <v>0.45</v>
      </c>
      <c r="BM93" s="80">
        <f t="shared" si="1"/>
        <v>10.075000000000001</v>
      </c>
    </row>
    <row r="94" spans="1:65">
      <c r="A94" s="75" t="s">
        <v>520</v>
      </c>
      <c r="B94" s="79" t="s">
        <v>521</v>
      </c>
      <c r="C94" s="75">
        <v>1</v>
      </c>
      <c r="H94" s="75">
        <v>1</v>
      </c>
      <c r="BM94" s="80">
        <f t="shared" si="1"/>
        <v>2</v>
      </c>
    </row>
    <row r="95" spans="1:65">
      <c r="A95" s="75" t="s">
        <v>522</v>
      </c>
      <c r="B95" s="79" t="s">
        <v>523</v>
      </c>
      <c r="C95" s="75">
        <v>1.0249999999999999</v>
      </c>
      <c r="F95" s="75">
        <v>1.0625</v>
      </c>
      <c r="H95" s="75">
        <v>1.8</v>
      </c>
      <c r="X95" s="75">
        <v>0.45</v>
      </c>
      <c r="AB95" s="75">
        <v>0.25</v>
      </c>
      <c r="AH95" s="75">
        <v>0.05</v>
      </c>
      <c r="BM95" s="80">
        <f t="shared" si="1"/>
        <v>4.6375000000000002</v>
      </c>
    </row>
    <row r="96" spans="1:65">
      <c r="A96" s="75" t="s">
        <v>524</v>
      </c>
      <c r="B96" s="79" t="s">
        <v>525</v>
      </c>
      <c r="C96" s="75">
        <v>1</v>
      </c>
      <c r="E96" s="75">
        <v>1</v>
      </c>
      <c r="F96" s="75">
        <v>1</v>
      </c>
      <c r="H96" s="75">
        <v>1</v>
      </c>
      <c r="BM96" s="80">
        <f t="shared" si="1"/>
        <v>4</v>
      </c>
    </row>
    <row r="97" spans="1:65">
      <c r="A97" s="75" t="s">
        <v>526</v>
      </c>
      <c r="B97" s="79" t="s">
        <v>527</v>
      </c>
      <c r="E97" s="75">
        <v>1.5</v>
      </c>
      <c r="F97" s="75">
        <v>0.1</v>
      </c>
      <c r="AH97" s="75">
        <v>0.1</v>
      </c>
      <c r="BM97" s="80">
        <f t="shared" si="1"/>
        <v>1.7000000000000002</v>
      </c>
    </row>
    <row r="98" spans="1:65">
      <c r="A98" s="75" t="s">
        <v>528</v>
      </c>
      <c r="B98" s="79" t="s">
        <v>529</v>
      </c>
      <c r="C98" s="75">
        <v>2</v>
      </c>
      <c r="D98" s="75">
        <v>2.375</v>
      </c>
      <c r="E98" s="75">
        <v>0.85</v>
      </c>
      <c r="F98" s="75">
        <v>3.45</v>
      </c>
      <c r="G98" s="75">
        <v>1.9125000000000001</v>
      </c>
      <c r="H98" s="75">
        <v>1.2250000000000001</v>
      </c>
      <c r="I98" s="75">
        <v>1.3</v>
      </c>
      <c r="M98" s="75">
        <v>0.4</v>
      </c>
      <c r="N98" s="75">
        <v>0.1</v>
      </c>
      <c r="O98" s="75">
        <v>1.2</v>
      </c>
      <c r="P98" s="75">
        <v>1.3</v>
      </c>
      <c r="Q98" s="75">
        <v>0.57499999999999996</v>
      </c>
      <c r="R98" s="75">
        <v>0.5625</v>
      </c>
      <c r="S98" s="75">
        <v>1</v>
      </c>
      <c r="T98" s="75">
        <v>0.35</v>
      </c>
      <c r="U98" s="75">
        <v>0.82499999999999996</v>
      </c>
      <c r="V98" s="75">
        <v>0.8</v>
      </c>
      <c r="X98" s="75">
        <v>0.52500000000000002</v>
      </c>
      <c r="Y98" s="75">
        <v>1</v>
      </c>
      <c r="Z98" s="75">
        <v>1.1625000000000001</v>
      </c>
      <c r="AA98" s="75">
        <v>1.1000000000000001</v>
      </c>
      <c r="AB98" s="75">
        <v>0.75</v>
      </c>
      <c r="AC98" s="75">
        <v>1.5</v>
      </c>
      <c r="AD98" s="75">
        <v>2</v>
      </c>
      <c r="AE98" s="75">
        <v>0.875</v>
      </c>
      <c r="AF98" s="75">
        <v>0.57499999999999996</v>
      </c>
      <c r="AG98" s="75">
        <v>2</v>
      </c>
      <c r="AH98" s="75">
        <v>0.95</v>
      </c>
      <c r="AI98" s="75">
        <v>1.2</v>
      </c>
      <c r="BM98" s="80">
        <f t="shared" si="1"/>
        <v>33.862500000000004</v>
      </c>
    </row>
    <row r="99" spans="1:65">
      <c r="A99" s="75" t="s">
        <v>530</v>
      </c>
      <c r="B99" s="79" t="s">
        <v>531</v>
      </c>
      <c r="C99" s="75">
        <v>1</v>
      </c>
      <c r="E99" s="75">
        <v>1</v>
      </c>
      <c r="F99" s="75">
        <v>1</v>
      </c>
      <c r="G99" s="75">
        <v>1</v>
      </c>
      <c r="H99" s="75">
        <v>1</v>
      </c>
      <c r="I99" s="75">
        <v>1</v>
      </c>
      <c r="AA99" s="75">
        <v>1</v>
      </c>
      <c r="AD99" s="75">
        <v>1</v>
      </c>
      <c r="AI99" s="75">
        <v>1</v>
      </c>
      <c r="BM99" s="80">
        <f t="shared" si="1"/>
        <v>9</v>
      </c>
    </row>
    <row r="100" spans="1:65">
      <c r="A100" s="75" t="s">
        <v>532</v>
      </c>
      <c r="B100" s="79" t="s">
        <v>533</v>
      </c>
      <c r="C100" s="75">
        <v>1.25</v>
      </c>
      <c r="D100" s="75">
        <v>0.25</v>
      </c>
      <c r="E100" s="75">
        <v>0.75</v>
      </c>
      <c r="G100" s="75">
        <v>0.2</v>
      </c>
      <c r="H100" s="75">
        <v>0.27500000000000002</v>
      </c>
      <c r="I100" s="75">
        <v>0.1</v>
      </c>
      <c r="O100" s="75">
        <v>0.25</v>
      </c>
      <c r="P100" s="75">
        <v>0.15</v>
      </c>
      <c r="R100" s="75">
        <v>0.125</v>
      </c>
      <c r="S100" s="75">
        <v>0.375</v>
      </c>
      <c r="T100" s="75">
        <v>7.4999999999999997E-2</v>
      </c>
      <c r="U100" s="75">
        <v>0.375</v>
      </c>
      <c r="X100" s="75">
        <v>0.125</v>
      </c>
      <c r="Y100" s="75">
        <v>0.3</v>
      </c>
      <c r="AB100" s="75">
        <v>0.5</v>
      </c>
      <c r="AC100" s="75">
        <v>0.2</v>
      </c>
      <c r="AF100" s="75">
        <v>0.1875</v>
      </c>
      <c r="AG100" s="75">
        <v>1</v>
      </c>
      <c r="AI100" s="75">
        <v>0.375</v>
      </c>
      <c r="BM100" s="80">
        <f t="shared" si="1"/>
        <v>6.8625000000000007</v>
      </c>
    </row>
    <row r="101" spans="1:65">
      <c r="A101" s="75" t="s">
        <v>534</v>
      </c>
      <c r="B101" s="79" t="s">
        <v>535</v>
      </c>
      <c r="C101" s="75">
        <v>1</v>
      </c>
      <c r="D101" s="75">
        <v>0.5</v>
      </c>
      <c r="F101" s="75">
        <v>1.75</v>
      </c>
      <c r="G101" s="75">
        <v>0.17499999999999999</v>
      </c>
      <c r="H101" s="75">
        <v>0.3</v>
      </c>
      <c r="I101" s="75">
        <v>0.35</v>
      </c>
      <c r="O101" s="75">
        <v>0.25</v>
      </c>
      <c r="P101" s="75">
        <v>0.25</v>
      </c>
      <c r="Q101" s="75">
        <v>0.1</v>
      </c>
      <c r="S101" s="75">
        <v>0.25</v>
      </c>
      <c r="T101" s="75">
        <v>0.1</v>
      </c>
      <c r="U101" s="75">
        <v>0.1875</v>
      </c>
      <c r="V101" s="75">
        <v>0.1</v>
      </c>
      <c r="X101" s="75">
        <v>7.4999999999999997E-2</v>
      </c>
      <c r="Z101" s="75">
        <v>0.125</v>
      </c>
      <c r="AA101" s="75">
        <v>0.6</v>
      </c>
      <c r="AB101" s="75">
        <v>0.5</v>
      </c>
      <c r="AC101" s="75">
        <v>0.2</v>
      </c>
      <c r="AD101" s="75">
        <v>1</v>
      </c>
      <c r="AE101" s="75">
        <v>0.25</v>
      </c>
      <c r="AH101" s="75">
        <v>0.5</v>
      </c>
      <c r="AI101" s="75">
        <v>0.5</v>
      </c>
      <c r="BM101" s="80">
        <f t="shared" si="1"/>
        <v>9.0624999999999982</v>
      </c>
    </row>
    <row r="102" spans="1:65">
      <c r="A102" s="75" t="s">
        <v>536</v>
      </c>
      <c r="B102" s="79" t="s">
        <v>537</v>
      </c>
      <c r="D102" s="75">
        <v>0.57499999999999996</v>
      </c>
      <c r="E102" s="75">
        <v>0.15</v>
      </c>
      <c r="F102" s="75">
        <v>0.1</v>
      </c>
      <c r="G102" s="75">
        <v>0.15</v>
      </c>
      <c r="U102" s="75">
        <v>0.05</v>
      </c>
      <c r="AI102" s="75">
        <v>0.1</v>
      </c>
      <c r="BM102" s="80">
        <f t="shared" si="1"/>
        <v>1.125</v>
      </c>
    </row>
    <row r="103" spans="1:65">
      <c r="A103" s="75" t="s">
        <v>538</v>
      </c>
      <c r="B103" s="79" t="s">
        <v>539</v>
      </c>
      <c r="D103" s="75">
        <v>0.22500000000000001</v>
      </c>
      <c r="E103" s="75">
        <v>0.1</v>
      </c>
      <c r="F103" s="75">
        <v>0.5</v>
      </c>
      <c r="I103" s="75">
        <v>0.15</v>
      </c>
      <c r="BM103" s="80">
        <f t="shared" si="1"/>
        <v>0.97499999999999998</v>
      </c>
    </row>
    <row r="104" spans="1:65">
      <c r="A104" s="75" t="s">
        <v>540</v>
      </c>
      <c r="B104" s="79" t="s">
        <v>541</v>
      </c>
      <c r="D104" s="75">
        <v>0.6</v>
      </c>
      <c r="E104" s="75">
        <v>0.15</v>
      </c>
      <c r="F104" s="75">
        <v>0.05</v>
      </c>
      <c r="G104" s="75">
        <v>0.05</v>
      </c>
      <c r="H104" s="75">
        <v>0.125</v>
      </c>
      <c r="I104" s="75">
        <v>0.05</v>
      </c>
      <c r="Q104" s="75">
        <v>0.1125</v>
      </c>
      <c r="S104" s="75">
        <v>0.1</v>
      </c>
      <c r="T104" s="75">
        <v>0.05</v>
      </c>
      <c r="AC104" s="75">
        <v>0.15</v>
      </c>
      <c r="AE104" s="75">
        <v>0.45</v>
      </c>
      <c r="AI104" s="75">
        <v>0.35</v>
      </c>
      <c r="BM104" s="80">
        <f t="shared" si="1"/>
        <v>2.2375000000000003</v>
      </c>
    </row>
    <row r="105" spans="1:65">
      <c r="A105" s="75" t="s">
        <v>542</v>
      </c>
      <c r="B105" s="79" t="s">
        <v>543</v>
      </c>
      <c r="D105" s="75">
        <v>0.9</v>
      </c>
      <c r="E105" s="75">
        <v>0.22500000000000001</v>
      </c>
      <c r="G105" s="75">
        <v>1.1000000000000001</v>
      </c>
      <c r="H105" s="75">
        <v>0.25</v>
      </c>
      <c r="BM105" s="80">
        <f t="shared" si="1"/>
        <v>2.4750000000000001</v>
      </c>
    </row>
    <row r="106" spans="1:65">
      <c r="A106" s="75" t="s">
        <v>544</v>
      </c>
      <c r="B106" s="79" t="s">
        <v>545</v>
      </c>
      <c r="D106" s="75">
        <v>0.22500000000000001</v>
      </c>
      <c r="E106" s="75">
        <v>0.22500000000000001</v>
      </c>
      <c r="G106" s="75">
        <v>0.52500000000000002</v>
      </c>
      <c r="I106" s="75">
        <v>7.4999999999999997E-2</v>
      </c>
      <c r="AC106" s="75">
        <v>0.1</v>
      </c>
      <c r="AH106" s="75">
        <v>0.1</v>
      </c>
      <c r="AI106" s="75">
        <v>0.3</v>
      </c>
      <c r="BM106" s="80">
        <f t="shared" si="1"/>
        <v>1.5500000000000003</v>
      </c>
    </row>
    <row r="107" spans="1:65">
      <c r="A107" s="75" t="s">
        <v>546</v>
      </c>
      <c r="B107" s="79" t="s">
        <v>547</v>
      </c>
      <c r="C107" s="75">
        <v>2</v>
      </c>
      <c r="D107" s="75">
        <v>3.3374999999999999</v>
      </c>
      <c r="E107" s="75">
        <v>2</v>
      </c>
      <c r="G107" s="75">
        <v>1.8</v>
      </c>
      <c r="H107" s="75">
        <v>1.45</v>
      </c>
      <c r="I107" s="75">
        <v>0.875</v>
      </c>
      <c r="K107" s="75">
        <v>5.15</v>
      </c>
      <c r="M107" s="75">
        <v>0.5</v>
      </c>
      <c r="N107" s="75">
        <v>0.2</v>
      </c>
      <c r="O107" s="75">
        <v>3.5</v>
      </c>
      <c r="P107" s="75">
        <v>0.6</v>
      </c>
      <c r="Q107" s="75">
        <v>2.4</v>
      </c>
      <c r="R107" s="75">
        <v>1.05</v>
      </c>
      <c r="S107" s="75">
        <v>1</v>
      </c>
      <c r="T107" s="75">
        <v>1</v>
      </c>
      <c r="U107" s="75">
        <v>0.22500000000000001</v>
      </c>
      <c r="V107" s="75">
        <v>0.6</v>
      </c>
      <c r="W107" s="75">
        <v>0.6</v>
      </c>
      <c r="X107" s="75">
        <v>0.9</v>
      </c>
      <c r="Y107" s="75">
        <v>0.4</v>
      </c>
      <c r="Z107" s="75">
        <v>0.45</v>
      </c>
      <c r="AA107" s="75">
        <v>1.5</v>
      </c>
      <c r="AC107" s="75">
        <v>2</v>
      </c>
      <c r="AD107" s="75">
        <v>1.8</v>
      </c>
      <c r="AE107" s="75">
        <v>0.5</v>
      </c>
      <c r="AF107" s="75">
        <v>0.3</v>
      </c>
      <c r="AI107" s="75">
        <v>1.6</v>
      </c>
      <c r="AL107" s="75">
        <v>0.25</v>
      </c>
      <c r="AN107" s="75">
        <v>2</v>
      </c>
      <c r="AU107" s="75">
        <v>1.4</v>
      </c>
      <c r="BM107" s="80">
        <f t="shared" si="1"/>
        <v>41.387499999999996</v>
      </c>
    </row>
    <row r="108" spans="1:65">
      <c r="A108" s="75" t="s">
        <v>548</v>
      </c>
      <c r="B108" s="79" t="s">
        <v>549</v>
      </c>
      <c r="C108" s="75">
        <v>1</v>
      </c>
      <c r="AU108" s="75">
        <v>1</v>
      </c>
      <c r="BM108" s="80">
        <f t="shared" si="1"/>
        <v>2</v>
      </c>
    </row>
    <row r="109" spans="1:65">
      <c r="A109" s="75" t="s">
        <v>550</v>
      </c>
      <c r="B109" s="79" t="s">
        <v>551</v>
      </c>
      <c r="I109" s="75">
        <v>1</v>
      </c>
      <c r="K109" s="75">
        <v>2</v>
      </c>
      <c r="AN109" s="75">
        <v>1</v>
      </c>
      <c r="BM109" s="80">
        <f t="shared" si="1"/>
        <v>4</v>
      </c>
    </row>
    <row r="110" spans="1:65">
      <c r="A110" s="75" t="s">
        <v>552</v>
      </c>
      <c r="B110" s="79" t="s">
        <v>553</v>
      </c>
      <c r="E110" s="75">
        <v>0.05</v>
      </c>
      <c r="R110" s="75">
        <v>0.32500000000000001</v>
      </c>
      <c r="T110" s="75">
        <v>0.1</v>
      </c>
      <c r="X110" s="75">
        <v>0.05</v>
      </c>
      <c r="AA110" s="75">
        <v>0.32500000000000001</v>
      </c>
      <c r="AB110" s="75">
        <v>0.1</v>
      </c>
      <c r="AK110" s="75">
        <v>0.8</v>
      </c>
      <c r="AL110" s="75">
        <v>0.15</v>
      </c>
      <c r="AN110" s="75">
        <v>0.3</v>
      </c>
      <c r="AO110" s="75">
        <v>0.2</v>
      </c>
      <c r="AR110" s="75">
        <v>0.125</v>
      </c>
      <c r="AU110" s="75">
        <v>0.2</v>
      </c>
      <c r="AV110" s="75">
        <v>0.05</v>
      </c>
      <c r="BM110" s="80">
        <f t="shared" si="1"/>
        <v>2.7749999999999999</v>
      </c>
    </row>
    <row r="111" spans="1:65">
      <c r="A111" s="75" t="s">
        <v>554</v>
      </c>
      <c r="B111" s="79" t="s">
        <v>555</v>
      </c>
      <c r="C111" s="75">
        <v>0.8</v>
      </c>
      <c r="D111" s="75">
        <v>0.92500000000000004</v>
      </c>
      <c r="E111" s="75">
        <v>1</v>
      </c>
      <c r="F111" s="75">
        <v>1</v>
      </c>
      <c r="J111" s="75">
        <v>3.9</v>
      </c>
      <c r="K111" s="75">
        <v>0.25</v>
      </c>
      <c r="O111" s="75">
        <v>0.2</v>
      </c>
      <c r="P111" s="75">
        <v>0.3</v>
      </c>
      <c r="S111" s="75">
        <v>0.2</v>
      </c>
      <c r="T111" s="75">
        <v>0.72499999999999998</v>
      </c>
      <c r="AA111" s="75">
        <v>0.4</v>
      </c>
      <c r="AB111" s="75">
        <v>0.15</v>
      </c>
      <c r="AC111" s="75">
        <v>0.5</v>
      </c>
      <c r="AD111" s="75">
        <v>0.2</v>
      </c>
      <c r="AE111" s="75">
        <v>0.5</v>
      </c>
      <c r="AK111" s="75">
        <v>0.1</v>
      </c>
      <c r="AN111" s="75">
        <v>0.4</v>
      </c>
      <c r="AU111" s="75">
        <v>0.22500000000000001</v>
      </c>
      <c r="BM111" s="80">
        <f t="shared" si="1"/>
        <v>11.774999999999999</v>
      </c>
    </row>
    <row r="112" spans="1:65">
      <c r="A112" s="75" t="s">
        <v>556</v>
      </c>
      <c r="B112" s="79" t="s">
        <v>557</v>
      </c>
      <c r="C112" s="75">
        <v>0.2</v>
      </c>
      <c r="K112" s="75">
        <v>2.8</v>
      </c>
      <c r="R112" s="75">
        <v>0.42499999999999999</v>
      </c>
      <c r="S112" s="75">
        <v>0.15</v>
      </c>
      <c r="T112" s="75">
        <v>0.875</v>
      </c>
      <c r="AA112" s="75">
        <v>0.5</v>
      </c>
      <c r="AB112" s="75">
        <v>1.6</v>
      </c>
      <c r="AD112" s="75">
        <v>0.75</v>
      </c>
      <c r="AK112" s="75">
        <v>0.1</v>
      </c>
      <c r="AN112" s="75">
        <v>0.2</v>
      </c>
      <c r="BM112" s="80">
        <f t="shared" si="1"/>
        <v>7.5999999999999988</v>
      </c>
    </row>
    <row r="113" spans="1:65">
      <c r="A113" s="75" t="s">
        <v>558</v>
      </c>
      <c r="B113" s="79" t="s">
        <v>559</v>
      </c>
      <c r="C113" s="75">
        <v>3.95</v>
      </c>
      <c r="D113" s="75">
        <v>3.5</v>
      </c>
      <c r="E113" s="75">
        <v>3</v>
      </c>
      <c r="F113" s="75">
        <v>2.9249999999999998</v>
      </c>
      <c r="G113" s="75">
        <v>6.7249999999999996</v>
      </c>
      <c r="H113" s="75">
        <v>1.325</v>
      </c>
      <c r="I113" s="75">
        <v>3.3250000000000002</v>
      </c>
      <c r="J113" s="75">
        <v>1.3374999999999999</v>
      </c>
      <c r="M113" s="75">
        <v>0.15</v>
      </c>
      <c r="N113" s="75">
        <v>0.2</v>
      </c>
      <c r="O113" s="75">
        <v>1.6</v>
      </c>
      <c r="P113" s="75">
        <v>1.375</v>
      </c>
      <c r="Q113" s="75">
        <v>1.675</v>
      </c>
      <c r="R113" s="75">
        <v>1.6875</v>
      </c>
      <c r="S113" s="75">
        <v>2</v>
      </c>
      <c r="T113" s="75">
        <v>1</v>
      </c>
      <c r="U113" s="75">
        <v>1.5</v>
      </c>
      <c r="V113" s="75">
        <v>0.8</v>
      </c>
      <c r="W113" s="75">
        <v>0.6</v>
      </c>
      <c r="X113" s="75">
        <v>1.2</v>
      </c>
      <c r="Y113" s="75">
        <v>0.15</v>
      </c>
      <c r="Z113" s="75">
        <v>1.5</v>
      </c>
      <c r="AA113" s="75">
        <v>1.55</v>
      </c>
      <c r="AB113" s="75">
        <v>1.05</v>
      </c>
      <c r="AC113" s="75">
        <v>2</v>
      </c>
      <c r="AD113" s="75">
        <v>1</v>
      </c>
      <c r="AE113" s="75">
        <v>0.625</v>
      </c>
      <c r="AF113" s="75">
        <v>0.72499999999999998</v>
      </c>
      <c r="AG113" s="75">
        <v>2</v>
      </c>
      <c r="AH113" s="75">
        <v>2.4624999999999999</v>
      </c>
      <c r="AI113" s="75">
        <v>2</v>
      </c>
      <c r="AO113" s="75">
        <v>1.4</v>
      </c>
      <c r="BG113" s="75">
        <v>0.6</v>
      </c>
      <c r="BM113" s="80">
        <f t="shared" si="1"/>
        <v>56.937499999999993</v>
      </c>
    </row>
    <row r="114" spans="1:65">
      <c r="A114" s="75" t="s">
        <v>560</v>
      </c>
      <c r="B114" s="79" t="s">
        <v>561</v>
      </c>
      <c r="C114" s="75">
        <v>1</v>
      </c>
      <c r="E114" s="75">
        <v>1</v>
      </c>
      <c r="F114" s="75">
        <v>1</v>
      </c>
      <c r="G114" s="75">
        <v>1</v>
      </c>
      <c r="I114" s="75">
        <v>1</v>
      </c>
      <c r="Z114" s="75">
        <v>1</v>
      </c>
      <c r="AA114" s="75">
        <v>1</v>
      </c>
      <c r="AD114" s="75">
        <v>1</v>
      </c>
      <c r="AI114" s="75">
        <v>1</v>
      </c>
      <c r="BM114" s="80">
        <f t="shared" si="1"/>
        <v>9</v>
      </c>
    </row>
    <row r="115" spans="1:65">
      <c r="A115" s="75" t="s">
        <v>562</v>
      </c>
      <c r="B115" s="79" t="s">
        <v>563</v>
      </c>
      <c r="C115" s="75">
        <v>0.3</v>
      </c>
      <c r="D115" s="75">
        <v>0.17499999999999999</v>
      </c>
      <c r="F115" s="75">
        <v>1.825</v>
      </c>
      <c r="G115" s="75">
        <v>2.2000000000000002</v>
      </c>
      <c r="H115" s="75">
        <v>0.25</v>
      </c>
      <c r="I115" s="75">
        <v>0.25</v>
      </c>
      <c r="M115" s="75">
        <v>0.05</v>
      </c>
      <c r="P115" s="75">
        <v>7.4999999999999997E-2</v>
      </c>
      <c r="Q115" s="75">
        <v>0.15</v>
      </c>
      <c r="R115" s="75">
        <v>0.05</v>
      </c>
      <c r="S115" s="75">
        <v>0.25</v>
      </c>
      <c r="V115" s="75">
        <v>0.25</v>
      </c>
      <c r="Z115" s="75">
        <v>0.2</v>
      </c>
      <c r="AA115" s="75">
        <v>0.2</v>
      </c>
      <c r="AB115" s="75">
        <v>0.47499999999999998</v>
      </c>
      <c r="AC115" s="75">
        <v>0.6</v>
      </c>
      <c r="AD115" s="75">
        <v>0.25</v>
      </c>
      <c r="AE115" s="75">
        <v>0.7</v>
      </c>
      <c r="AH115" s="75">
        <v>0.4</v>
      </c>
      <c r="AO115" s="75">
        <v>0.2</v>
      </c>
      <c r="BM115" s="80">
        <f t="shared" si="1"/>
        <v>8.85</v>
      </c>
    </row>
    <row r="116" spans="1:65">
      <c r="A116" s="75" t="s">
        <v>564</v>
      </c>
      <c r="B116" s="79" t="s">
        <v>565</v>
      </c>
      <c r="F116" s="75">
        <v>0.1</v>
      </c>
      <c r="H116" s="75">
        <v>0.5</v>
      </c>
      <c r="P116" s="75">
        <v>0.3</v>
      </c>
      <c r="T116" s="75">
        <v>0.17499999999999999</v>
      </c>
      <c r="U116" s="75">
        <v>0.25</v>
      </c>
      <c r="W116" s="75">
        <v>7.4999999999999997E-2</v>
      </c>
      <c r="AA116" s="75">
        <v>0.1</v>
      </c>
      <c r="AF116" s="75">
        <v>0.125</v>
      </c>
      <c r="AI116" s="75">
        <v>0.2</v>
      </c>
      <c r="AO116" s="75">
        <v>0.2</v>
      </c>
      <c r="BM116" s="80">
        <f t="shared" si="1"/>
        <v>2.0249999999999999</v>
      </c>
    </row>
    <row r="117" spans="1:65">
      <c r="A117" s="75" t="s">
        <v>566</v>
      </c>
      <c r="B117" s="79" t="s">
        <v>567</v>
      </c>
      <c r="C117" s="75">
        <v>0.5</v>
      </c>
      <c r="D117" s="75">
        <v>0.7</v>
      </c>
      <c r="E117" s="75">
        <v>0.2</v>
      </c>
      <c r="F117" s="75">
        <v>0.2</v>
      </c>
      <c r="G117" s="75">
        <v>0.92500000000000004</v>
      </c>
      <c r="H117" s="75">
        <v>0.5</v>
      </c>
      <c r="P117" s="75">
        <v>0.3</v>
      </c>
      <c r="Q117" s="75">
        <v>0.2</v>
      </c>
      <c r="S117" s="75">
        <v>0.2</v>
      </c>
      <c r="T117" s="75">
        <v>0.5</v>
      </c>
      <c r="AC117" s="75">
        <v>0.17499999999999999</v>
      </c>
      <c r="AD117" s="75">
        <v>0.5</v>
      </c>
      <c r="AE117" s="75">
        <v>0.25</v>
      </c>
      <c r="AG117" s="75">
        <v>0.3</v>
      </c>
      <c r="AI117" s="75">
        <v>0.2</v>
      </c>
      <c r="BM117" s="80">
        <f t="shared" si="1"/>
        <v>5.6499999999999995</v>
      </c>
    </row>
    <row r="118" spans="1:65">
      <c r="A118" s="75" t="s">
        <v>568</v>
      </c>
      <c r="B118" s="79" t="s">
        <v>569</v>
      </c>
      <c r="C118" s="75">
        <v>2</v>
      </c>
      <c r="D118" s="75">
        <v>0.7</v>
      </c>
      <c r="E118" s="75">
        <v>1</v>
      </c>
      <c r="F118" s="75">
        <v>1</v>
      </c>
      <c r="G118" s="75">
        <v>0.5</v>
      </c>
      <c r="I118" s="75">
        <v>0.35</v>
      </c>
      <c r="O118" s="75">
        <v>0.7</v>
      </c>
      <c r="P118" s="75">
        <v>0.3</v>
      </c>
      <c r="Q118" s="75">
        <v>0.75</v>
      </c>
      <c r="R118" s="75">
        <v>0.4</v>
      </c>
      <c r="S118" s="75">
        <v>0.4</v>
      </c>
      <c r="T118" s="75">
        <v>0.5</v>
      </c>
      <c r="V118" s="75">
        <v>0.25</v>
      </c>
      <c r="X118" s="75">
        <v>0.2</v>
      </c>
      <c r="Z118" s="75">
        <v>0.2</v>
      </c>
      <c r="AA118" s="75">
        <v>0.125</v>
      </c>
      <c r="AB118" s="75">
        <v>0.6</v>
      </c>
      <c r="AC118" s="75">
        <v>1</v>
      </c>
      <c r="AD118" s="75">
        <v>0.5</v>
      </c>
      <c r="AE118" s="75">
        <v>0.75</v>
      </c>
      <c r="AG118" s="75">
        <v>0.5</v>
      </c>
      <c r="AH118" s="75">
        <v>0.5</v>
      </c>
      <c r="AI118" s="75">
        <v>1</v>
      </c>
      <c r="AO118" s="75">
        <v>0.2</v>
      </c>
      <c r="BM118" s="80">
        <f t="shared" si="1"/>
        <v>14.424999999999997</v>
      </c>
    </row>
    <row r="119" spans="1:65">
      <c r="A119" s="75" t="s">
        <v>570</v>
      </c>
      <c r="B119" s="79" t="s">
        <v>571</v>
      </c>
      <c r="C119" s="75">
        <v>2</v>
      </c>
      <c r="D119" s="75">
        <v>2.0499999999999998</v>
      </c>
      <c r="E119" s="75">
        <v>2.2000000000000002</v>
      </c>
      <c r="F119" s="75">
        <v>2.7</v>
      </c>
      <c r="G119" s="75">
        <v>1</v>
      </c>
      <c r="H119" s="75">
        <v>0.85</v>
      </c>
      <c r="I119" s="75">
        <v>0.375</v>
      </c>
      <c r="O119" s="75">
        <v>2.1</v>
      </c>
      <c r="P119" s="75">
        <v>0.7</v>
      </c>
      <c r="Q119" s="75">
        <v>0.4</v>
      </c>
      <c r="R119" s="75">
        <v>1.75</v>
      </c>
      <c r="S119" s="75">
        <v>0.6</v>
      </c>
      <c r="T119" s="75">
        <v>1</v>
      </c>
      <c r="U119" s="75">
        <v>0.25</v>
      </c>
      <c r="V119" s="75">
        <v>1</v>
      </c>
      <c r="W119" s="75">
        <v>0.27500000000000002</v>
      </c>
      <c r="X119" s="75">
        <v>0.52500000000000002</v>
      </c>
      <c r="Y119" s="75">
        <v>0.2</v>
      </c>
      <c r="Z119" s="75">
        <v>1.4</v>
      </c>
      <c r="AA119" s="75">
        <v>1</v>
      </c>
      <c r="AB119" s="75">
        <v>0.45</v>
      </c>
      <c r="AD119" s="75">
        <v>1</v>
      </c>
      <c r="AF119" s="75">
        <v>0.25</v>
      </c>
      <c r="AG119" s="75">
        <v>0.5</v>
      </c>
      <c r="AH119" s="75">
        <v>1</v>
      </c>
      <c r="AI119" s="75">
        <v>1</v>
      </c>
      <c r="AO119" s="75">
        <v>0.2</v>
      </c>
      <c r="BM119" s="80">
        <f t="shared" si="1"/>
        <v>26.774999999999995</v>
      </c>
    </row>
    <row r="120" spans="1:65">
      <c r="A120" s="75" t="s">
        <v>572</v>
      </c>
      <c r="B120" s="79" t="s">
        <v>573</v>
      </c>
      <c r="C120" s="75">
        <v>1</v>
      </c>
      <c r="D120" s="75">
        <v>0.9</v>
      </c>
      <c r="E120" s="75">
        <v>0.5</v>
      </c>
      <c r="F120" s="75">
        <v>1.1000000000000001</v>
      </c>
      <c r="G120" s="75">
        <v>0.52500000000000002</v>
      </c>
      <c r="I120" s="75">
        <v>7.4999999999999997E-2</v>
      </c>
      <c r="O120" s="75">
        <v>0.3</v>
      </c>
      <c r="P120" s="75">
        <v>0.05</v>
      </c>
      <c r="S120" s="75">
        <v>0.4</v>
      </c>
      <c r="T120" s="75">
        <v>0.5</v>
      </c>
      <c r="AB120" s="75">
        <v>0.15</v>
      </c>
      <c r="BM120" s="80">
        <f t="shared" si="1"/>
        <v>5.5000000000000009</v>
      </c>
    </row>
    <row r="121" spans="1:65">
      <c r="A121" s="75" t="s">
        <v>574</v>
      </c>
      <c r="B121" s="79" t="s">
        <v>575</v>
      </c>
      <c r="C121" s="75">
        <v>0.5</v>
      </c>
      <c r="D121" s="75">
        <v>0.15</v>
      </c>
      <c r="E121" s="75">
        <v>2</v>
      </c>
      <c r="G121" s="75">
        <v>0.17499999999999999</v>
      </c>
      <c r="I121" s="75">
        <v>7.4999999999999997E-2</v>
      </c>
      <c r="O121" s="75">
        <v>0.05</v>
      </c>
      <c r="X121" s="75">
        <v>2</v>
      </c>
      <c r="BM121" s="80">
        <f t="shared" si="1"/>
        <v>4.9499999999999993</v>
      </c>
    </row>
    <row r="122" spans="1:65">
      <c r="A122" s="75" t="s">
        <v>576</v>
      </c>
      <c r="B122" s="79" t="s">
        <v>577</v>
      </c>
      <c r="C122" s="75">
        <v>1.75</v>
      </c>
      <c r="D122" s="75">
        <v>6.3624999999999998</v>
      </c>
      <c r="E122" s="75">
        <v>1.45</v>
      </c>
      <c r="F122" s="75">
        <v>8.9499999999999993</v>
      </c>
      <c r="G122" s="75">
        <v>1.0249999999999999</v>
      </c>
      <c r="H122" s="75">
        <v>1.825</v>
      </c>
      <c r="I122" s="75">
        <v>2.625</v>
      </c>
      <c r="J122" s="75">
        <v>2.6749999999999998</v>
      </c>
      <c r="M122" s="75">
        <v>0.75</v>
      </c>
      <c r="N122" s="75">
        <v>0.17499999999999999</v>
      </c>
      <c r="O122" s="75">
        <v>1.4</v>
      </c>
      <c r="P122" s="75">
        <v>2.25</v>
      </c>
      <c r="Q122" s="75">
        <v>0.875</v>
      </c>
      <c r="R122" s="75">
        <v>1.5375000000000001</v>
      </c>
      <c r="S122" s="75">
        <v>2.4</v>
      </c>
      <c r="T122" s="75">
        <v>1.4</v>
      </c>
      <c r="U122" s="75">
        <v>1.75</v>
      </c>
      <c r="V122" s="75">
        <v>2.4</v>
      </c>
      <c r="W122" s="75">
        <v>0.42499999999999999</v>
      </c>
      <c r="X122" s="75">
        <v>2</v>
      </c>
      <c r="Y122" s="75">
        <v>0.125</v>
      </c>
      <c r="Z122" s="75">
        <v>1.125</v>
      </c>
      <c r="AA122" s="75">
        <v>2.0750000000000002</v>
      </c>
      <c r="AB122" s="75">
        <v>2.25</v>
      </c>
      <c r="AC122" s="75">
        <v>3</v>
      </c>
      <c r="AD122" s="75">
        <v>1.1499999999999999</v>
      </c>
      <c r="AE122" s="75">
        <v>1.575</v>
      </c>
      <c r="AF122" s="75">
        <v>1.9</v>
      </c>
      <c r="AG122" s="75">
        <v>2.4</v>
      </c>
      <c r="AH122" s="75">
        <v>1.175</v>
      </c>
      <c r="AI122" s="75">
        <v>1.8</v>
      </c>
      <c r="BM122" s="80">
        <f t="shared" si="1"/>
        <v>62.599999999999987</v>
      </c>
    </row>
    <row r="123" spans="1:65">
      <c r="A123" s="75" t="s">
        <v>578</v>
      </c>
      <c r="B123" s="79" t="s">
        <v>579</v>
      </c>
      <c r="C123" s="75">
        <v>1</v>
      </c>
      <c r="E123" s="75">
        <v>1</v>
      </c>
      <c r="F123" s="75">
        <v>1</v>
      </c>
      <c r="G123" s="75">
        <v>1</v>
      </c>
      <c r="Z123" s="75">
        <v>1</v>
      </c>
      <c r="AA123" s="75">
        <v>1</v>
      </c>
      <c r="AD123" s="75">
        <v>1</v>
      </c>
      <c r="AI123" s="75">
        <v>1</v>
      </c>
      <c r="BM123" s="80">
        <f t="shared" si="1"/>
        <v>8</v>
      </c>
    </row>
    <row r="124" spans="1:65">
      <c r="A124" s="75" t="s">
        <v>580</v>
      </c>
      <c r="B124" s="79" t="s">
        <v>581</v>
      </c>
      <c r="C124" s="75">
        <v>1.75</v>
      </c>
      <c r="D124" s="75">
        <v>1.625</v>
      </c>
      <c r="F124" s="75">
        <v>1</v>
      </c>
      <c r="G124" s="75">
        <v>4</v>
      </c>
      <c r="H124" s="75">
        <v>0.625</v>
      </c>
      <c r="M124" s="75">
        <v>0.25</v>
      </c>
      <c r="N124" s="75">
        <v>2.5000000000000001E-2</v>
      </c>
      <c r="O124" s="75">
        <v>1</v>
      </c>
      <c r="P124" s="75">
        <v>0.57499999999999996</v>
      </c>
      <c r="Q124" s="75">
        <v>0.875</v>
      </c>
      <c r="R124" s="75">
        <v>0.9375</v>
      </c>
      <c r="S124" s="75">
        <v>1</v>
      </c>
      <c r="T124" s="75">
        <v>1.5</v>
      </c>
      <c r="U124" s="75">
        <v>0.25</v>
      </c>
      <c r="V124" s="75">
        <v>0.6</v>
      </c>
      <c r="W124" s="75">
        <v>0.2</v>
      </c>
      <c r="X124" s="75">
        <v>0.5</v>
      </c>
      <c r="Z124" s="75">
        <v>0.4</v>
      </c>
      <c r="AA124" s="75">
        <v>0.7</v>
      </c>
      <c r="AB124" s="75">
        <v>1.05</v>
      </c>
      <c r="AC124" s="75">
        <v>0.7</v>
      </c>
      <c r="AD124" s="75">
        <v>0.75</v>
      </c>
      <c r="AE124" s="75">
        <v>7.4999999999999997E-2</v>
      </c>
      <c r="AF124" s="75">
        <v>0.25</v>
      </c>
      <c r="AH124" s="75">
        <v>0.5</v>
      </c>
      <c r="AI124" s="75">
        <v>3.2</v>
      </c>
      <c r="BM124" s="80">
        <f t="shared" si="1"/>
        <v>24.337499999999995</v>
      </c>
    </row>
    <row r="125" spans="1:65">
      <c r="A125" s="75" t="s">
        <v>582</v>
      </c>
      <c r="B125" s="79" t="s">
        <v>583</v>
      </c>
      <c r="C125" s="75">
        <v>0.25</v>
      </c>
      <c r="G125" s="75">
        <v>0.9</v>
      </c>
      <c r="H125" s="75">
        <v>0.17499999999999999</v>
      </c>
      <c r="Q125" s="75">
        <v>0.125</v>
      </c>
      <c r="T125" s="75">
        <v>0.15</v>
      </c>
      <c r="Z125" s="75">
        <v>0.22500000000000001</v>
      </c>
      <c r="AA125" s="75">
        <v>0.15</v>
      </c>
      <c r="AB125" s="75">
        <v>0.25</v>
      </c>
      <c r="AC125" s="75">
        <v>0.125</v>
      </c>
      <c r="AD125" s="75">
        <v>0.15</v>
      </c>
      <c r="AG125" s="75">
        <v>0.1</v>
      </c>
      <c r="AI125" s="75">
        <v>0.2</v>
      </c>
      <c r="BM125" s="80">
        <f t="shared" si="1"/>
        <v>2.8</v>
      </c>
    </row>
    <row r="126" spans="1:65">
      <c r="A126" s="75" t="s">
        <v>584</v>
      </c>
      <c r="B126" s="79" t="s">
        <v>585</v>
      </c>
      <c r="C126" s="75">
        <v>2.75</v>
      </c>
      <c r="E126" s="75">
        <v>0.875</v>
      </c>
      <c r="G126" s="75">
        <v>2.4249999999999998</v>
      </c>
      <c r="H126" s="75">
        <v>0.3</v>
      </c>
      <c r="Z126" s="75">
        <v>0.26250000000000001</v>
      </c>
      <c r="AD126" s="75">
        <v>0.75</v>
      </c>
      <c r="AI126" s="75">
        <v>1.8</v>
      </c>
      <c r="BM126" s="80">
        <f t="shared" si="1"/>
        <v>9.1624999999999996</v>
      </c>
    </row>
    <row r="127" spans="1:65">
      <c r="A127" s="75" t="s">
        <v>586</v>
      </c>
      <c r="B127" s="79" t="s">
        <v>587</v>
      </c>
      <c r="C127" s="75">
        <v>1</v>
      </c>
      <c r="E127" s="75">
        <v>0.875</v>
      </c>
      <c r="G127" s="75">
        <v>1.925</v>
      </c>
      <c r="Q127" s="75">
        <v>0.2</v>
      </c>
      <c r="AD127" s="75">
        <v>0.45</v>
      </c>
      <c r="AE127" s="75">
        <v>7.4999999999999997E-2</v>
      </c>
      <c r="AH127" s="75">
        <v>0.1</v>
      </c>
      <c r="AI127" s="75">
        <v>1.3</v>
      </c>
      <c r="BM127" s="80">
        <f t="shared" si="1"/>
        <v>5.9249999999999998</v>
      </c>
    </row>
    <row r="128" spans="1:65">
      <c r="A128" s="75" t="s">
        <v>588</v>
      </c>
      <c r="B128" s="79" t="s">
        <v>589</v>
      </c>
      <c r="C128" s="75">
        <v>0.2</v>
      </c>
      <c r="G128" s="75">
        <v>1.95</v>
      </c>
      <c r="Q128" s="75">
        <v>0.1125</v>
      </c>
      <c r="AD128" s="75">
        <v>0.15</v>
      </c>
      <c r="AI128" s="75">
        <v>0.2</v>
      </c>
      <c r="BM128" s="80">
        <f t="shared" si="1"/>
        <v>2.6124999999999998</v>
      </c>
    </row>
    <row r="129" spans="1:65">
      <c r="A129" s="75" t="s">
        <v>590</v>
      </c>
      <c r="B129" s="79" t="s">
        <v>591</v>
      </c>
      <c r="C129" s="75">
        <v>1</v>
      </c>
      <c r="E129" s="75">
        <v>0.875</v>
      </c>
      <c r="G129" s="75">
        <v>1.75</v>
      </c>
      <c r="H129" s="75">
        <v>0.2</v>
      </c>
      <c r="P129" s="75">
        <v>0.375</v>
      </c>
      <c r="Q129" s="75">
        <v>0.4</v>
      </c>
      <c r="Z129" s="75">
        <v>1.3374999999999999</v>
      </c>
      <c r="AB129" s="75">
        <v>0.75</v>
      </c>
      <c r="AE129" s="75">
        <v>7.4999999999999997E-2</v>
      </c>
      <c r="AH129" s="75">
        <v>0.625</v>
      </c>
      <c r="AI129" s="75">
        <v>2.2000000000000002</v>
      </c>
      <c r="BM129" s="80">
        <f t="shared" si="1"/>
        <v>9.5875000000000004</v>
      </c>
    </row>
    <row r="130" spans="1:65">
      <c r="A130" s="75" t="s">
        <v>592</v>
      </c>
      <c r="B130" s="79" t="s">
        <v>593</v>
      </c>
      <c r="C130" s="75">
        <v>0.9</v>
      </c>
      <c r="E130" s="75">
        <v>0.875</v>
      </c>
      <c r="G130" s="75">
        <v>1.4</v>
      </c>
      <c r="H130" s="75">
        <v>0.25</v>
      </c>
      <c r="Q130" s="75">
        <v>0.2</v>
      </c>
      <c r="S130" s="75">
        <v>0.6</v>
      </c>
      <c r="Z130" s="75">
        <v>0.4375</v>
      </c>
      <c r="AB130" s="75">
        <v>0.45</v>
      </c>
      <c r="AD130" s="75">
        <v>0.3</v>
      </c>
      <c r="AE130" s="75">
        <v>7.4999999999999997E-2</v>
      </c>
      <c r="AH130" s="75">
        <v>0.1</v>
      </c>
      <c r="AI130" s="75">
        <v>1.6</v>
      </c>
      <c r="BM130" s="80">
        <f t="shared" si="1"/>
        <v>7.1875</v>
      </c>
    </row>
    <row r="131" spans="1:65">
      <c r="A131" s="75" t="s">
        <v>594</v>
      </c>
      <c r="B131" s="79" t="s">
        <v>595</v>
      </c>
      <c r="C131" s="75">
        <v>0.1</v>
      </c>
      <c r="H131" s="75">
        <v>0.05</v>
      </c>
      <c r="Q131" s="75">
        <v>0.125</v>
      </c>
      <c r="AI131" s="75">
        <v>0.2</v>
      </c>
      <c r="BM131" s="80">
        <f t="shared" si="1"/>
        <v>0.47500000000000003</v>
      </c>
    </row>
    <row r="132" spans="1:65">
      <c r="A132" s="75" t="s">
        <v>596</v>
      </c>
      <c r="B132" s="79" t="s">
        <v>597</v>
      </c>
      <c r="C132" s="75">
        <v>1</v>
      </c>
      <c r="D132" s="75">
        <v>1.5</v>
      </c>
      <c r="E132" s="75">
        <v>1.6</v>
      </c>
      <c r="F132" s="75">
        <v>1</v>
      </c>
      <c r="G132" s="75">
        <v>1.5</v>
      </c>
      <c r="H132" s="75">
        <v>0.97499999999999998</v>
      </c>
      <c r="I132" s="75">
        <v>1.3125</v>
      </c>
      <c r="J132" s="75">
        <v>2</v>
      </c>
      <c r="M132" s="75">
        <v>1.2</v>
      </c>
      <c r="O132" s="75">
        <v>1</v>
      </c>
      <c r="P132" s="75">
        <v>1</v>
      </c>
      <c r="Q132" s="75">
        <v>0.45</v>
      </c>
      <c r="R132" s="75">
        <v>0.75</v>
      </c>
      <c r="S132" s="75">
        <v>0.35</v>
      </c>
      <c r="T132" s="75">
        <v>0.875</v>
      </c>
      <c r="U132" s="75">
        <v>0.5</v>
      </c>
      <c r="V132" s="75">
        <v>0.55000000000000004</v>
      </c>
      <c r="W132" s="75">
        <v>0.5</v>
      </c>
      <c r="X132" s="75">
        <v>0.625</v>
      </c>
      <c r="Y132" s="75">
        <v>0.25</v>
      </c>
      <c r="Z132" s="75">
        <v>0.3</v>
      </c>
      <c r="AA132" s="75">
        <v>0.75</v>
      </c>
      <c r="AB132" s="75">
        <v>0.5</v>
      </c>
      <c r="AC132" s="75">
        <v>1</v>
      </c>
      <c r="AD132" s="75">
        <v>0.27500000000000002</v>
      </c>
      <c r="AE132" s="75">
        <v>0.75</v>
      </c>
      <c r="AF132" s="75">
        <v>0.5</v>
      </c>
      <c r="AG132" s="75">
        <v>1.5</v>
      </c>
      <c r="AH132" s="75">
        <v>0.55000000000000004</v>
      </c>
      <c r="AI132" s="75">
        <v>7.4999999999999997E-2</v>
      </c>
      <c r="BM132" s="80">
        <f t="shared" si="1"/>
        <v>25.137499999999996</v>
      </c>
    </row>
    <row r="133" spans="1:65">
      <c r="A133" s="75" t="s">
        <v>598</v>
      </c>
      <c r="B133" s="79" t="s">
        <v>599</v>
      </c>
      <c r="C133" s="75">
        <v>1</v>
      </c>
      <c r="D133" s="75">
        <v>1</v>
      </c>
      <c r="E133" s="75">
        <v>2</v>
      </c>
      <c r="F133" s="75">
        <v>3</v>
      </c>
      <c r="G133" s="75">
        <v>2</v>
      </c>
      <c r="I133" s="75">
        <v>2</v>
      </c>
      <c r="N133" s="75">
        <v>1</v>
      </c>
      <c r="O133" s="75">
        <v>1</v>
      </c>
      <c r="P133" s="75">
        <v>1</v>
      </c>
      <c r="R133" s="75">
        <v>1</v>
      </c>
      <c r="S133" s="75">
        <v>1</v>
      </c>
      <c r="T133" s="75">
        <v>1</v>
      </c>
      <c r="U133" s="75">
        <v>1</v>
      </c>
      <c r="V133" s="75">
        <v>1</v>
      </c>
      <c r="X133" s="75">
        <v>1</v>
      </c>
      <c r="Y133" s="75">
        <v>1</v>
      </c>
      <c r="Z133" s="75">
        <v>1</v>
      </c>
      <c r="AA133" s="75">
        <v>1</v>
      </c>
      <c r="AB133" s="75">
        <v>1</v>
      </c>
      <c r="AC133" s="75">
        <v>1</v>
      </c>
      <c r="AD133" s="75">
        <v>2</v>
      </c>
      <c r="AE133" s="75">
        <v>1</v>
      </c>
      <c r="AF133" s="75">
        <v>1</v>
      </c>
      <c r="AG133" s="75">
        <v>1</v>
      </c>
      <c r="AH133" s="75">
        <v>1</v>
      </c>
      <c r="AI133" s="75">
        <v>2</v>
      </c>
      <c r="BM133" s="80">
        <f t="shared" si="1"/>
        <v>33</v>
      </c>
    </row>
    <row r="134" spans="1:65">
      <c r="A134" s="75" t="s">
        <v>600</v>
      </c>
      <c r="B134" s="79" t="s">
        <v>601</v>
      </c>
      <c r="C134" s="75">
        <v>1.95</v>
      </c>
      <c r="E134" s="75">
        <v>3</v>
      </c>
      <c r="F134" s="75">
        <v>1.675</v>
      </c>
      <c r="G134" s="75">
        <v>1.4</v>
      </c>
      <c r="Q134" s="75">
        <v>0.375</v>
      </c>
      <c r="W134" s="75">
        <v>0.3</v>
      </c>
      <c r="Z134" s="75">
        <v>0.75</v>
      </c>
      <c r="AB134" s="75">
        <v>0.9</v>
      </c>
      <c r="AE134" s="75">
        <v>0.375</v>
      </c>
      <c r="AI134" s="75">
        <v>2</v>
      </c>
      <c r="BM134" s="80">
        <f t="shared" si="1"/>
        <v>12.725000000000001</v>
      </c>
    </row>
    <row r="135" spans="1:65">
      <c r="A135" s="75" t="s">
        <v>602</v>
      </c>
      <c r="B135" s="79" t="s">
        <v>603</v>
      </c>
      <c r="C135" s="75">
        <v>2</v>
      </c>
      <c r="D135" s="75">
        <v>2.65</v>
      </c>
      <c r="E135" s="75">
        <v>2.1</v>
      </c>
      <c r="F135" s="75">
        <v>0.25</v>
      </c>
      <c r="G135" s="75">
        <v>1.5</v>
      </c>
      <c r="I135" s="75">
        <v>1.375</v>
      </c>
      <c r="M135" s="75">
        <v>0.6</v>
      </c>
      <c r="N135" s="75">
        <v>0.3</v>
      </c>
      <c r="O135" s="75">
        <v>1</v>
      </c>
      <c r="P135" s="75">
        <v>1</v>
      </c>
      <c r="Q135" s="75">
        <v>0.55000000000000004</v>
      </c>
      <c r="R135" s="75">
        <v>0.75</v>
      </c>
      <c r="S135" s="75">
        <v>0.375</v>
      </c>
      <c r="T135" s="75">
        <v>0.6</v>
      </c>
      <c r="U135" s="75">
        <v>0.5</v>
      </c>
      <c r="V135" s="75">
        <v>0.15</v>
      </c>
      <c r="W135" s="75">
        <v>0.5</v>
      </c>
      <c r="X135" s="75">
        <v>0.32500000000000001</v>
      </c>
      <c r="Y135" s="75">
        <v>0.3</v>
      </c>
      <c r="Z135" s="75">
        <v>0.75</v>
      </c>
      <c r="AA135" s="75">
        <v>1.05</v>
      </c>
      <c r="AB135" s="75">
        <v>0.8</v>
      </c>
      <c r="AC135" s="75">
        <v>0.5</v>
      </c>
      <c r="AD135" s="75">
        <v>2</v>
      </c>
      <c r="AE135" s="75">
        <v>0.375</v>
      </c>
      <c r="AF135" s="75">
        <v>0.625</v>
      </c>
      <c r="AG135" s="75">
        <v>1.5</v>
      </c>
      <c r="AH135" s="75">
        <v>0.75</v>
      </c>
      <c r="AI135" s="75">
        <v>2</v>
      </c>
      <c r="BM135" s="80">
        <f t="shared" ref="BM135:BM171" si="2">SUM(C135:BL135)</f>
        <v>27.175000000000004</v>
      </c>
    </row>
    <row r="136" spans="1:65">
      <c r="A136" s="75" t="s">
        <v>604</v>
      </c>
      <c r="B136" s="79" t="s">
        <v>605</v>
      </c>
      <c r="C136" s="75">
        <v>1.25</v>
      </c>
      <c r="E136" s="75">
        <v>0.4</v>
      </c>
      <c r="G136" s="75">
        <v>0.625</v>
      </c>
      <c r="P136" s="75">
        <v>0.125</v>
      </c>
      <c r="U136" s="75">
        <v>0.25</v>
      </c>
      <c r="X136" s="75">
        <v>0.375</v>
      </c>
      <c r="Y136" s="75">
        <v>0.125</v>
      </c>
      <c r="AE136" s="75">
        <v>0.15</v>
      </c>
      <c r="BM136" s="80">
        <f t="shared" si="2"/>
        <v>3.3</v>
      </c>
    </row>
    <row r="137" spans="1:65">
      <c r="A137" s="75" t="s">
        <v>606</v>
      </c>
      <c r="B137" s="79" t="s">
        <v>607</v>
      </c>
      <c r="C137" s="75">
        <v>1.75</v>
      </c>
      <c r="D137" s="75">
        <v>0.5</v>
      </c>
      <c r="E137" s="75">
        <v>1.4</v>
      </c>
      <c r="F137" s="75">
        <v>1.2250000000000001</v>
      </c>
      <c r="G137" s="75">
        <v>0.6</v>
      </c>
      <c r="I137" s="75">
        <v>1.85</v>
      </c>
      <c r="N137" s="75">
        <v>0.25</v>
      </c>
      <c r="O137" s="75">
        <v>1</v>
      </c>
      <c r="P137" s="75">
        <v>1</v>
      </c>
      <c r="Q137" s="75">
        <v>0.8125</v>
      </c>
      <c r="S137" s="75">
        <v>0.625</v>
      </c>
      <c r="T137" s="75">
        <v>0.95</v>
      </c>
      <c r="U137" s="75">
        <v>0.5</v>
      </c>
      <c r="V137" s="75">
        <v>0.6</v>
      </c>
      <c r="Y137" s="75">
        <v>0.25</v>
      </c>
      <c r="Z137" s="75">
        <v>0.75</v>
      </c>
      <c r="AA137" s="75">
        <v>0.75</v>
      </c>
      <c r="AB137" s="75">
        <v>0.75</v>
      </c>
      <c r="AC137" s="75">
        <v>0.1</v>
      </c>
      <c r="AD137" s="75">
        <v>0.5</v>
      </c>
      <c r="AF137" s="75">
        <v>0.25</v>
      </c>
      <c r="AG137" s="75">
        <v>1</v>
      </c>
      <c r="AH137" s="75">
        <v>0.875</v>
      </c>
      <c r="AI137" s="75">
        <v>2</v>
      </c>
      <c r="BM137" s="80">
        <f t="shared" si="2"/>
        <v>20.287499999999998</v>
      </c>
    </row>
    <row r="138" spans="1:65">
      <c r="A138" s="75" t="s">
        <v>608</v>
      </c>
      <c r="B138" s="79" t="s">
        <v>609</v>
      </c>
      <c r="C138" s="75">
        <v>0.5</v>
      </c>
      <c r="D138" s="75">
        <v>2.4500000000000002</v>
      </c>
      <c r="E138" s="75">
        <v>1.35</v>
      </c>
      <c r="F138" s="75">
        <v>2.2999999999999998</v>
      </c>
      <c r="G138" s="75">
        <v>1</v>
      </c>
      <c r="Q138" s="75">
        <v>0.1</v>
      </c>
      <c r="S138" s="75">
        <v>0.05</v>
      </c>
      <c r="T138" s="75">
        <v>0.05</v>
      </c>
      <c r="U138" s="75">
        <v>0.05</v>
      </c>
      <c r="V138" s="75">
        <v>0.05</v>
      </c>
      <c r="X138" s="75">
        <v>0.1</v>
      </c>
      <c r="Z138" s="75">
        <v>0.3</v>
      </c>
      <c r="AA138" s="75">
        <v>0.1</v>
      </c>
      <c r="AB138" s="75">
        <v>0.1</v>
      </c>
      <c r="AC138" s="75">
        <v>0.1</v>
      </c>
      <c r="AD138" s="75">
        <v>0.2</v>
      </c>
      <c r="AH138" s="75">
        <v>0.1</v>
      </c>
      <c r="AI138" s="75">
        <v>0.875</v>
      </c>
      <c r="BM138" s="80">
        <f t="shared" si="2"/>
        <v>9.7749999999999968</v>
      </c>
    </row>
    <row r="139" spans="1:65">
      <c r="A139" s="75" t="s">
        <v>610</v>
      </c>
      <c r="B139" s="79" t="s">
        <v>611</v>
      </c>
      <c r="C139" s="75">
        <v>0.75</v>
      </c>
      <c r="D139" s="75">
        <v>2.7</v>
      </c>
      <c r="E139" s="75">
        <v>0.4</v>
      </c>
      <c r="F139" s="75">
        <v>0.375</v>
      </c>
      <c r="G139" s="75">
        <v>1</v>
      </c>
      <c r="I139" s="75">
        <v>0.3</v>
      </c>
      <c r="S139" s="75">
        <v>0.35</v>
      </c>
      <c r="T139" s="75">
        <v>0.15</v>
      </c>
      <c r="U139" s="75">
        <v>0.25</v>
      </c>
      <c r="V139" s="75">
        <v>0.05</v>
      </c>
      <c r="X139" s="75">
        <v>0.1</v>
      </c>
      <c r="Z139" s="75">
        <v>0.45</v>
      </c>
      <c r="AB139" s="75">
        <v>0.05</v>
      </c>
      <c r="AC139" s="75">
        <v>0.1</v>
      </c>
      <c r="AD139" s="75">
        <v>0.2</v>
      </c>
      <c r="AF139" s="75">
        <v>0.22500000000000001</v>
      </c>
      <c r="AG139" s="75">
        <v>0.1</v>
      </c>
      <c r="AH139" s="75">
        <v>0.1</v>
      </c>
      <c r="AI139" s="75">
        <v>0.6</v>
      </c>
      <c r="BM139" s="80">
        <f t="shared" si="2"/>
        <v>8.2499999999999982</v>
      </c>
    </row>
    <row r="140" spans="1:65">
      <c r="A140" s="75" t="s">
        <v>612</v>
      </c>
      <c r="B140" s="79" t="s">
        <v>613</v>
      </c>
      <c r="C140" s="75">
        <v>0.7</v>
      </c>
      <c r="D140" s="75">
        <v>0.375</v>
      </c>
      <c r="E140" s="75">
        <v>0.6</v>
      </c>
      <c r="F140" s="75">
        <v>0.2</v>
      </c>
      <c r="G140" s="75">
        <v>0.3</v>
      </c>
      <c r="I140" s="75">
        <v>0.52500000000000002</v>
      </c>
      <c r="Q140" s="75">
        <v>0.1</v>
      </c>
      <c r="S140" s="75">
        <v>0.25</v>
      </c>
      <c r="T140" s="75">
        <v>0.125</v>
      </c>
      <c r="U140" s="75">
        <v>0.15</v>
      </c>
      <c r="V140" s="75">
        <v>0.05</v>
      </c>
      <c r="X140" s="75">
        <v>0.1</v>
      </c>
      <c r="Z140" s="75">
        <v>0.3</v>
      </c>
      <c r="AA140" s="75">
        <v>0.2</v>
      </c>
      <c r="AB140" s="75">
        <v>0.15</v>
      </c>
      <c r="AC140" s="75">
        <v>0.1</v>
      </c>
      <c r="AD140" s="75">
        <v>0.2</v>
      </c>
      <c r="AE140" s="75">
        <v>0.125</v>
      </c>
      <c r="AF140" s="75">
        <v>0.125</v>
      </c>
      <c r="AG140" s="75">
        <v>0.1</v>
      </c>
      <c r="AH140" s="75">
        <v>0.05</v>
      </c>
      <c r="AI140" s="75">
        <v>0.4</v>
      </c>
      <c r="BM140" s="80">
        <f t="shared" si="2"/>
        <v>5.2249999999999996</v>
      </c>
    </row>
    <row r="141" spans="1:65">
      <c r="A141" s="75" t="s">
        <v>614</v>
      </c>
      <c r="B141" s="79" t="s">
        <v>615</v>
      </c>
      <c r="C141" s="75">
        <v>2.5</v>
      </c>
      <c r="D141" s="75">
        <v>10.25</v>
      </c>
      <c r="E141" s="75">
        <v>3</v>
      </c>
      <c r="F141" s="75">
        <v>3.7</v>
      </c>
      <c r="G141" s="75">
        <v>3.4</v>
      </c>
      <c r="H141" s="75">
        <v>0.5625</v>
      </c>
      <c r="I141" s="75">
        <v>2.5</v>
      </c>
      <c r="J141" s="75">
        <v>1</v>
      </c>
      <c r="M141" s="75">
        <v>0.25</v>
      </c>
      <c r="N141" s="75">
        <v>0.25</v>
      </c>
      <c r="O141" s="75">
        <v>0.75</v>
      </c>
      <c r="P141" s="75">
        <v>0.4</v>
      </c>
      <c r="Q141" s="75">
        <v>1.4</v>
      </c>
      <c r="R141" s="75">
        <v>0.75</v>
      </c>
      <c r="S141" s="75">
        <v>1</v>
      </c>
      <c r="T141" s="75">
        <v>1</v>
      </c>
      <c r="U141" s="75">
        <v>0.5</v>
      </c>
      <c r="V141" s="75">
        <v>0.3</v>
      </c>
      <c r="W141" s="75">
        <v>0.5</v>
      </c>
      <c r="X141" s="75">
        <v>0.375</v>
      </c>
      <c r="Y141" s="75">
        <v>0.3</v>
      </c>
      <c r="Z141" s="75">
        <v>1.375</v>
      </c>
      <c r="AA141" s="75">
        <v>0.5</v>
      </c>
      <c r="AB141" s="75">
        <v>1</v>
      </c>
      <c r="AC141" s="75">
        <v>0.5</v>
      </c>
      <c r="AD141" s="75">
        <v>1</v>
      </c>
      <c r="AE141" s="75">
        <v>1</v>
      </c>
      <c r="AF141" s="75">
        <v>0.25</v>
      </c>
      <c r="AG141" s="75">
        <v>0.7</v>
      </c>
      <c r="AH141" s="75">
        <v>0.75</v>
      </c>
      <c r="AI141" s="75">
        <v>1</v>
      </c>
      <c r="AU141" s="75">
        <v>0.15</v>
      </c>
      <c r="BG141" s="75">
        <v>0.2</v>
      </c>
      <c r="BI141" s="75">
        <v>0.1</v>
      </c>
      <c r="BM141" s="80">
        <f t="shared" si="2"/>
        <v>43.212499999999991</v>
      </c>
    </row>
    <row r="142" spans="1:65">
      <c r="A142" s="75" t="s">
        <v>616</v>
      </c>
      <c r="B142" s="79" t="s">
        <v>617</v>
      </c>
      <c r="C142" s="75">
        <v>1</v>
      </c>
      <c r="D142" s="75">
        <v>2.4</v>
      </c>
      <c r="E142" s="75">
        <v>2</v>
      </c>
      <c r="F142" s="75">
        <v>1.6</v>
      </c>
      <c r="G142" s="75">
        <v>3.45</v>
      </c>
      <c r="H142" s="75">
        <v>1</v>
      </c>
      <c r="J142" s="75">
        <v>1</v>
      </c>
      <c r="M142" s="75">
        <v>0.25</v>
      </c>
      <c r="N142" s="75">
        <v>0.25</v>
      </c>
      <c r="O142" s="75">
        <v>0.25</v>
      </c>
      <c r="P142" s="75">
        <v>0.375</v>
      </c>
      <c r="Q142" s="75">
        <v>1</v>
      </c>
      <c r="R142" s="75">
        <v>0.1875</v>
      </c>
      <c r="S142" s="75">
        <v>1</v>
      </c>
      <c r="T142" s="75">
        <v>0.5</v>
      </c>
      <c r="U142" s="75">
        <v>0.5</v>
      </c>
      <c r="V142" s="75">
        <v>0.3</v>
      </c>
      <c r="W142" s="75">
        <v>0.25</v>
      </c>
      <c r="X142" s="75">
        <v>0.2</v>
      </c>
      <c r="Y142" s="75">
        <v>0.05</v>
      </c>
      <c r="AA142" s="75">
        <v>1.25</v>
      </c>
      <c r="AB142" s="75">
        <v>1.125</v>
      </c>
      <c r="AD142" s="75">
        <v>0.6</v>
      </c>
      <c r="AE142" s="75">
        <v>1.2</v>
      </c>
      <c r="AF142" s="75">
        <v>0.1</v>
      </c>
      <c r="AG142" s="75">
        <v>0.3</v>
      </c>
      <c r="AH142" s="75">
        <v>0.17499999999999999</v>
      </c>
      <c r="AI142" s="75">
        <v>1</v>
      </c>
      <c r="AU142" s="75">
        <v>0.35</v>
      </c>
      <c r="BB142" s="75">
        <v>0.125</v>
      </c>
      <c r="BG142" s="75">
        <v>0.2</v>
      </c>
      <c r="BM142" s="80">
        <f t="shared" si="2"/>
        <v>23.987500000000004</v>
      </c>
    </row>
    <row r="143" spans="1:65">
      <c r="A143" s="75" t="s">
        <v>618</v>
      </c>
      <c r="B143" s="79" t="s">
        <v>619</v>
      </c>
      <c r="F143" s="75">
        <v>1</v>
      </c>
      <c r="BM143" s="80">
        <f t="shared" si="2"/>
        <v>1</v>
      </c>
    </row>
    <row r="144" spans="1:65">
      <c r="A144" s="75" t="s">
        <v>620</v>
      </c>
      <c r="B144" s="79" t="s">
        <v>621</v>
      </c>
      <c r="C144" s="75">
        <v>0.05</v>
      </c>
      <c r="D144" s="75">
        <v>1</v>
      </c>
      <c r="E144" s="75">
        <v>0.4</v>
      </c>
      <c r="F144" s="75">
        <v>1</v>
      </c>
      <c r="G144" s="75">
        <v>0.92500000000000004</v>
      </c>
      <c r="H144" s="75">
        <v>7.4999999999999997E-2</v>
      </c>
      <c r="AH144" s="75">
        <v>0.2</v>
      </c>
      <c r="AI144" s="75">
        <v>0.2</v>
      </c>
      <c r="BM144" s="80">
        <f t="shared" si="2"/>
        <v>3.8500000000000005</v>
      </c>
    </row>
    <row r="145" spans="1:65">
      <c r="A145" s="75" t="s">
        <v>622</v>
      </c>
      <c r="B145" s="79" t="s">
        <v>623</v>
      </c>
      <c r="C145" s="75">
        <v>4.5999999999999996</v>
      </c>
      <c r="D145" s="75">
        <v>10.1</v>
      </c>
      <c r="F145" s="75">
        <v>10.5</v>
      </c>
      <c r="H145" s="75">
        <v>1.9</v>
      </c>
      <c r="Q145" s="75">
        <v>1.25</v>
      </c>
      <c r="V145" s="75">
        <v>0.5</v>
      </c>
      <c r="X145" s="75">
        <v>1.5</v>
      </c>
      <c r="Z145" s="75">
        <v>1</v>
      </c>
      <c r="AB145" s="75">
        <v>2.65</v>
      </c>
      <c r="AD145" s="75">
        <v>2</v>
      </c>
      <c r="AH145" s="75">
        <v>1.625</v>
      </c>
      <c r="AX145" s="75">
        <v>1.5</v>
      </c>
      <c r="AY145" s="75">
        <v>0.1</v>
      </c>
      <c r="BA145" s="75">
        <v>0.25</v>
      </c>
      <c r="BB145" s="75">
        <v>1.425</v>
      </c>
      <c r="BD145" s="75">
        <v>2.15</v>
      </c>
      <c r="BG145" s="75">
        <v>1</v>
      </c>
      <c r="BH145" s="75">
        <v>3</v>
      </c>
      <c r="BM145" s="80">
        <f t="shared" si="2"/>
        <v>47.05</v>
      </c>
    </row>
    <row r="146" spans="1:65">
      <c r="A146" s="75" t="s">
        <v>624</v>
      </c>
      <c r="B146" s="79" t="s">
        <v>625</v>
      </c>
      <c r="C146" s="75">
        <v>3.05</v>
      </c>
      <c r="D146" s="75">
        <v>6</v>
      </c>
      <c r="F146" s="75">
        <v>4</v>
      </c>
      <c r="H146" s="75">
        <v>1</v>
      </c>
      <c r="M146" s="75">
        <v>1</v>
      </c>
      <c r="Q146" s="75">
        <v>2</v>
      </c>
      <c r="V146" s="75">
        <v>2</v>
      </c>
      <c r="W146" s="75">
        <v>1</v>
      </c>
      <c r="X146" s="75">
        <v>2</v>
      </c>
      <c r="Z146" s="75">
        <v>1.8</v>
      </c>
      <c r="AA146" s="75">
        <v>3</v>
      </c>
      <c r="AB146" s="75">
        <v>1.5</v>
      </c>
      <c r="AD146" s="75">
        <v>5</v>
      </c>
      <c r="AF146" s="75">
        <v>0.5</v>
      </c>
      <c r="AH146" s="75">
        <v>0.82499999999999996</v>
      </c>
      <c r="AV146" s="75">
        <v>0.2</v>
      </c>
      <c r="AY146" s="75">
        <v>0.5</v>
      </c>
      <c r="BC146" s="75">
        <v>0.4</v>
      </c>
      <c r="BD146" s="75">
        <v>4.4000000000000004</v>
      </c>
      <c r="BH146" s="75">
        <v>2.5</v>
      </c>
      <c r="BM146" s="80">
        <f t="shared" si="2"/>
        <v>42.675000000000004</v>
      </c>
    </row>
    <row r="147" spans="1:65">
      <c r="A147" s="75" t="s">
        <v>626</v>
      </c>
      <c r="B147" s="79" t="s">
        <v>627</v>
      </c>
      <c r="D147" s="75">
        <v>8</v>
      </c>
      <c r="F147" s="75">
        <v>7</v>
      </c>
      <c r="H147" s="75">
        <v>7.5</v>
      </c>
      <c r="BM147" s="80">
        <f t="shared" si="2"/>
        <v>22.5</v>
      </c>
    </row>
    <row r="148" spans="1:65">
      <c r="A148" s="75" t="s">
        <v>628</v>
      </c>
      <c r="B148" s="79" t="s">
        <v>629</v>
      </c>
      <c r="C148" s="75">
        <v>0.2</v>
      </c>
      <c r="D148" s="75">
        <v>3.2</v>
      </c>
      <c r="F148" s="75">
        <v>2.0249999999999999</v>
      </c>
      <c r="H148" s="75">
        <v>1</v>
      </c>
      <c r="BM148" s="80">
        <f t="shared" si="2"/>
        <v>6.4250000000000007</v>
      </c>
    </row>
    <row r="149" spans="1:65">
      <c r="A149" s="75" t="s">
        <v>630</v>
      </c>
      <c r="B149" s="79" t="s">
        <v>631</v>
      </c>
      <c r="C149" s="75">
        <v>0.4</v>
      </c>
      <c r="D149" s="75">
        <v>14.7</v>
      </c>
      <c r="F149" s="75">
        <v>4.5</v>
      </c>
      <c r="BM149" s="80">
        <f t="shared" si="2"/>
        <v>19.600000000000001</v>
      </c>
    </row>
    <row r="150" spans="1:65">
      <c r="A150" s="75" t="s">
        <v>632</v>
      </c>
      <c r="B150" s="79" t="s">
        <v>633</v>
      </c>
      <c r="C150" s="75">
        <v>0.2</v>
      </c>
      <c r="D150" s="75">
        <v>3.85</v>
      </c>
      <c r="F150" s="75">
        <v>3</v>
      </c>
      <c r="H150" s="75">
        <v>0.6</v>
      </c>
      <c r="BM150" s="80">
        <f t="shared" si="2"/>
        <v>7.6499999999999995</v>
      </c>
    </row>
    <row r="151" spans="1:65">
      <c r="A151" s="75" t="s">
        <v>634</v>
      </c>
      <c r="B151" s="79" t="s">
        <v>635</v>
      </c>
      <c r="C151" s="75">
        <v>0.2</v>
      </c>
      <c r="D151" s="75">
        <v>3.2</v>
      </c>
      <c r="F151" s="75">
        <v>3</v>
      </c>
      <c r="H151" s="75">
        <v>1</v>
      </c>
      <c r="BM151" s="80">
        <f t="shared" si="2"/>
        <v>7.4</v>
      </c>
    </row>
    <row r="152" spans="1:65">
      <c r="A152" s="75" t="s">
        <v>636</v>
      </c>
      <c r="B152" s="79" t="s">
        <v>637</v>
      </c>
      <c r="C152" s="75">
        <v>1</v>
      </c>
      <c r="D152" s="75">
        <v>6.6</v>
      </c>
      <c r="E152" s="75">
        <v>1</v>
      </c>
      <c r="F152" s="75">
        <v>1.2</v>
      </c>
      <c r="G152" s="75">
        <v>0.1</v>
      </c>
      <c r="H152" s="75">
        <v>5</v>
      </c>
      <c r="Q152" s="75">
        <v>1</v>
      </c>
      <c r="S152" s="75">
        <v>1.85</v>
      </c>
      <c r="AA152" s="75">
        <v>1.95</v>
      </c>
      <c r="AD152" s="75">
        <v>0.25</v>
      </c>
      <c r="BM152" s="80">
        <f t="shared" si="2"/>
        <v>19.95</v>
      </c>
    </row>
    <row r="153" spans="1:65">
      <c r="A153" s="75" t="s">
        <v>638</v>
      </c>
      <c r="B153" s="79" t="s">
        <v>639</v>
      </c>
      <c r="C153" s="75">
        <v>0.2</v>
      </c>
      <c r="D153" s="75">
        <v>5.45</v>
      </c>
      <c r="F153" s="75">
        <v>2</v>
      </c>
      <c r="BM153" s="80">
        <f t="shared" si="2"/>
        <v>7.65</v>
      </c>
    </row>
    <row r="154" spans="1:65">
      <c r="A154" s="75" t="s">
        <v>640</v>
      </c>
      <c r="B154" s="79" t="s">
        <v>641</v>
      </c>
      <c r="C154" s="75">
        <v>14.025</v>
      </c>
      <c r="D154" s="75">
        <v>7</v>
      </c>
      <c r="E154" s="75">
        <v>3.125</v>
      </c>
      <c r="F154" s="75">
        <v>13.700000000000001</v>
      </c>
      <c r="G154" s="75">
        <v>1.7875000000000001</v>
      </c>
      <c r="H154" s="75">
        <v>1.7</v>
      </c>
      <c r="I154" s="75">
        <v>1.75</v>
      </c>
      <c r="J154" s="75">
        <v>4.2</v>
      </c>
      <c r="L154" s="75">
        <v>1</v>
      </c>
      <c r="M154" s="75">
        <v>1</v>
      </c>
      <c r="N154" s="75">
        <v>1</v>
      </c>
      <c r="O154" s="75">
        <v>1.8</v>
      </c>
      <c r="P154" s="75">
        <v>2</v>
      </c>
      <c r="Q154" s="75">
        <v>1</v>
      </c>
      <c r="R154" s="75">
        <v>5.15</v>
      </c>
      <c r="S154" s="75">
        <v>6.2</v>
      </c>
      <c r="T154" s="75">
        <v>2</v>
      </c>
      <c r="U154" s="75">
        <v>4.2</v>
      </c>
      <c r="V154" s="75">
        <v>1</v>
      </c>
      <c r="W154" s="75">
        <v>0.75</v>
      </c>
      <c r="X154" s="75">
        <v>1</v>
      </c>
      <c r="Y154" s="75">
        <v>0.82499999999999996</v>
      </c>
      <c r="Z154" s="75">
        <v>2.5</v>
      </c>
      <c r="AA154" s="75">
        <v>0.75</v>
      </c>
      <c r="AB154" s="75">
        <v>0.875</v>
      </c>
      <c r="AC154" s="75">
        <v>2</v>
      </c>
      <c r="AD154" s="75">
        <v>1.65</v>
      </c>
      <c r="AE154" s="75">
        <v>1.425</v>
      </c>
      <c r="AF154" s="75">
        <v>2.375</v>
      </c>
      <c r="AG154" s="75">
        <v>2.4</v>
      </c>
      <c r="AH154" s="75">
        <v>4.0250000000000004</v>
      </c>
      <c r="AI154" s="75">
        <v>6.2</v>
      </c>
      <c r="AK154" s="75">
        <v>1.5</v>
      </c>
      <c r="AL154" s="75">
        <v>0.8</v>
      </c>
      <c r="AR154" s="75">
        <v>0.5</v>
      </c>
      <c r="AS154" s="75">
        <v>0.32500000000000001</v>
      </c>
      <c r="AU154" s="75">
        <v>3</v>
      </c>
      <c r="AX154" s="75">
        <v>0.5</v>
      </c>
      <c r="AY154" s="75">
        <v>0.1</v>
      </c>
      <c r="BB154" s="75">
        <v>1</v>
      </c>
      <c r="BE154" s="75">
        <v>0.9</v>
      </c>
      <c r="BF154" s="75">
        <v>1.6875</v>
      </c>
      <c r="BG154" s="75">
        <v>2</v>
      </c>
      <c r="BM154" s="80">
        <f t="shared" si="2"/>
        <v>112.72500000000002</v>
      </c>
    </row>
    <row r="155" spans="1:65">
      <c r="A155" s="75" t="s">
        <v>642</v>
      </c>
      <c r="B155" s="79" t="s">
        <v>643</v>
      </c>
      <c r="C155" s="75">
        <v>4.6124999999999998</v>
      </c>
      <c r="D155" s="75">
        <v>10.0375</v>
      </c>
      <c r="E155" s="75">
        <v>2.4</v>
      </c>
      <c r="F155" s="75">
        <v>6.0500000000000016</v>
      </c>
      <c r="G155" s="75">
        <v>4.5750000000000002</v>
      </c>
      <c r="H155" s="75">
        <v>2.125</v>
      </c>
      <c r="I155" s="75">
        <v>2.375</v>
      </c>
      <c r="J155" s="75">
        <v>0.82499999999999996</v>
      </c>
      <c r="L155" s="75">
        <v>1</v>
      </c>
      <c r="M155" s="75">
        <v>1</v>
      </c>
      <c r="N155" s="75">
        <v>0.79999999999999993</v>
      </c>
      <c r="O155" s="75">
        <v>1.85</v>
      </c>
      <c r="P155" s="75">
        <v>1.5</v>
      </c>
      <c r="Q155" s="75">
        <v>2.2250000000000001</v>
      </c>
      <c r="R155" s="75">
        <v>1.8125</v>
      </c>
      <c r="S155" s="75">
        <v>1.5</v>
      </c>
      <c r="T155" s="75">
        <v>1</v>
      </c>
      <c r="U155" s="75">
        <v>1.2</v>
      </c>
      <c r="V155" s="75">
        <v>1</v>
      </c>
      <c r="W155" s="75">
        <v>0.875</v>
      </c>
      <c r="X155" s="75">
        <v>0.7</v>
      </c>
      <c r="Y155" s="75">
        <v>0.8</v>
      </c>
      <c r="Z155" s="75">
        <v>2.6749999999999998</v>
      </c>
      <c r="AA155" s="75">
        <v>1.5</v>
      </c>
      <c r="AB155" s="75">
        <v>1.3125</v>
      </c>
      <c r="AC155" s="75">
        <v>2</v>
      </c>
      <c r="AD155" s="75">
        <v>1.5</v>
      </c>
      <c r="AE155" s="75">
        <v>0.63749999999999996</v>
      </c>
      <c r="AF155" s="75">
        <v>1.25</v>
      </c>
      <c r="AG155" s="75">
        <v>2.4</v>
      </c>
      <c r="AH155" s="75">
        <v>2.5249999999999999</v>
      </c>
      <c r="AI155" s="75">
        <v>2</v>
      </c>
      <c r="AK155" s="75">
        <v>1</v>
      </c>
      <c r="AL155" s="75">
        <v>0.25</v>
      </c>
      <c r="AR155" s="75">
        <v>0.125</v>
      </c>
      <c r="AS155" s="75">
        <v>0.67500000000000004</v>
      </c>
      <c r="AU155" s="75">
        <v>0.27499999999999997</v>
      </c>
      <c r="AX155" s="75">
        <v>0.5</v>
      </c>
      <c r="BB155" s="75">
        <v>0.95</v>
      </c>
      <c r="BE155" s="75">
        <v>0.8</v>
      </c>
      <c r="BF155" s="75">
        <v>0.25</v>
      </c>
      <c r="BM155" s="80">
        <f t="shared" si="2"/>
        <v>72.887500000000003</v>
      </c>
    </row>
    <row r="156" spans="1:65">
      <c r="A156" s="75" t="s">
        <v>644</v>
      </c>
      <c r="B156" s="79" t="s">
        <v>645</v>
      </c>
      <c r="C156" s="75">
        <v>3.8250000000000002</v>
      </c>
      <c r="D156" s="75">
        <v>6.6000000000000005</v>
      </c>
      <c r="E156" s="75">
        <v>1.2125000000000001</v>
      </c>
      <c r="F156" s="75">
        <v>3.3249999999999997</v>
      </c>
      <c r="G156" s="75">
        <v>2.3875000000000002</v>
      </c>
      <c r="H156" s="75">
        <v>2.5</v>
      </c>
      <c r="I156" s="75">
        <v>0.5</v>
      </c>
      <c r="J156" s="75">
        <v>0.72499999999999998</v>
      </c>
      <c r="L156" s="75">
        <v>1</v>
      </c>
      <c r="M156" s="75">
        <v>1</v>
      </c>
      <c r="N156" s="75">
        <v>0.25</v>
      </c>
      <c r="O156" s="75">
        <v>1</v>
      </c>
      <c r="P156" s="75">
        <v>1</v>
      </c>
      <c r="Q156" s="75">
        <v>0.9375</v>
      </c>
      <c r="R156" s="75">
        <v>0.5</v>
      </c>
      <c r="S156" s="75">
        <v>1</v>
      </c>
      <c r="T156" s="75">
        <v>1</v>
      </c>
      <c r="U156" s="75">
        <v>1.2</v>
      </c>
      <c r="V156" s="75">
        <v>1</v>
      </c>
      <c r="W156" s="75">
        <v>0.75</v>
      </c>
      <c r="X156" s="75">
        <v>0.75</v>
      </c>
      <c r="Y156" s="75">
        <v>0.5</v>
      </c>
      <c r="Z156" s="75">
        <v>1.4</v>
      </c>
      <c r="AA156" s="75">
        <v>0.75</v>
      </c>
      <c r="AB156" s="75">
        <v>0.9375</v>
      </c>
      <c r="AC156" s="75">
        <v>2</v>
      </c>
      <c r="AD156" s="75">
        <v>1.5</v>
      </c>
      <c r="AE156" s="75">
        <v>0.8125</v>
      </c>
      <c r="AF156" s="75">
        <v>0.5625</v>
      </c>
      <c r="AG156" s="75">
        <v>1</v>
      </c>
      <c r="AH156" s="75">
        <v>0.875</v>
      </c>
      <c r="AI156" s="75">
        <v>2</v>
      </c>
      <c r="AK156" s="75">
        <v>1</v>
      </c>
      <c r="AR156" s="75">
        <v>1</v>
      </c>
      <c r="AX156" s="75">
        <v>0.5</v>
      </c>
      <c r="BM156" s="80">
        <f t="shared" si="2"/>
        <v>47.300000000000004</v>
      </c>
    </row>
    <row r="157" spans="1:65">
      <c r="A157" s="75" t="s">
        <v>646</v>
      </c>
      <c r="B157" s="79" t="s">
        <v>647</v>
      </c>
      <c r="C157" s="75">
        <v>2</v>
      </c>
      <c r="D157" s="75">
        <v>3.9</v>
      </c>
      <c r="E157" s="75">
        <v>1.9375</v>
      </c>
      <c r="F157" s="75">
        <v>3.5</v>
      </c>
      <c r="G157" s="75">
        <v>4</v>
      </c>
      <c r="H157" s="75">
        <v>2.1</v>
      </c>
      <c r="I157" s="75">
        <v>0.75</v>
      </c>
      <c r="J157" s="75">
        <v>0.625</v>
      </c>
      <c r="M157" s="75">
        <v>1</v>
      </c>
      <c r="O157" s="75">
        <v>1</v>
      </c>
      <c r="P157" s="75">
        <v>1</v>
      </c>
      <c r="Q157" s="75">
        <v>0.9375</v>
      </c>
      <c r="R157" s="75">
        <v>0.8125</v>
      </c>
      <c r="T157" s="75">
        <v>1</v>
      </c>
      <c r="X157" s="75">
        <v>1.1499999999999999</v>
      </c>
      <c r="Y157" s="75">
        <v>0.625</v>
      </c>
      <c r="Z157" s="75">
        <v>1.75</v>
      </c>
      <c r="AA157" s="75">
        <v>1</v>
      </c>
      <c r="AB157" s="75">
        <v>1</v>
      </c>
      <c r="AC157" s="75">
        <v>2</v>
      </c>
      <c r="AD157" s="75">
        <v>1.875</v>
      </c>
      <c r="AF157" s="75">
        <v>1</v>
      </c>
      <c r="AH157" s="75">
        <v>1.9</v>
      </c>
      <c r="AI157" s="75">
        <v>1.5</v>
      </c>
      <c r="AR157" s="75">
        <v>1.5</v>
      </c>
      <c r="BM157" s="80">
        <f t="shared" si="2"/>
        <v>39.862499999999997</v>
      </c>
    </row>
    <row r="158" spans="1:65">
      <c r="A158" s="75" t="s">
        <v>648</v>
      </c>
      <c r="B158" s="79" t="s">
        <v>649</v>
      </c>
      <c r="C158" s="75">
        <v>1.75</v>
      </c>
      <c r="D158" s="75">
        <v>0.875</v>
      </c>
      <c r="E158" s="75">
        <v>0.23749999999999999</v>
      </c>
      <c r="F158" s="75">
        <v>1.5</v>
      </c>
      <c r="G158" s="75">
        <v>1.3125</v>
      </c>
      <c r="H158" s="75">
        <v>0.8125</v>
      </c>
      <c r="I158" s="75">
        <v>0.75</v>
      </c>
      <c r="M158" s="75">
        <v>0.75</v>
      </c>
      <c r="N158" s="75">
        <v>0.1</v>
      </c>
      <c r="O158" s="75">
        <v>0.7</v>
      </c>
      <c r="P158" s="75">
        <v>0.5</v>
      </c>
      <c r="Q158" s="75">
        <v>0.5</v>
      </c>
      <c r="R158" s="75">
        <v>0.625</v>
      </c>
      <c r="S158" s="75">
        <v>0.5</v>
      </c>
      <c r="T158" s="75">
        <v>0.5</v>
      </c>
      <c r="U158" s="75">
        <v>0.8</v>
      </c>
      <c r="V158" s="75">
        <v>0.25</v>
      </c>
      <c r="W158" s="75">
        <v>0.5</v>
      </c>
      <c r="X158" s="75">
        <v>0.25</v>
      </c>
      <c r="Y158" s="75">
        <v>0.125</v>
      </c>
      <c r="Z158" s="75">
        <v>0.875</v>
      </c>
      <c r="AA158" s="75">
        <v>1</v>
      </c>
      <c r="AB158" s="75">
        <v>0.8125</v>
      </c>
      <c r="AC158" s="75">
        <v>2</v>
      </c>
      <c r="AD158" s="75">
        <v>1</v>
      </c>
      <c r="AE158" s="75">
        <v>0.15</v>
      </c>
      <c r="AF158" s="75">
        <v>0.4375</v>
      </c>
      <c r="AG158" s="75">
        <v>1</v>
      </c>
      <c r="AH158" s="75">
        <v>0.875</v>
      </c>
      <c r="AI158" s="75">
        <v>1</v>
      </c>
      <c r="AK158" s="75">
        <v>0.5</v>
      </c>
      <c r="BB158" s="75">
        <v>0.25</v>
      </c>
      <c r="BE158" s="75">
        <v>0.27500000000000002</v>
      </c>
      <c r="BM158" s="80">
        <f t="shared" si="2"/>
        <v>23.512499999999996</v>
      </c>
    </row>
    <row r="159" spans="1:65">
      <c r="A159" s="75" t="s">
        <v>650</v>
      </c>
      <c r="B159" s="79" t="s">
        <v>651</v>
      </c>
      <c r="C159" s="75">
        <v>1.125</v>
      </c>
      <c r="D159" s="75">
        <v>0.15</v>
      </c>
      <c r="E159" s="75">
        <v>1.05</v>
      </c>
      <c r="F159" s="75">
        <v>1.5</v>
      </c>
      <c r="G159" s="75">
        <v>2.125</v>
      </c>
      <c r="H159" s="75">
        <v>1.75</v>
      </c>
      <c r="J159" s="75">
        <v>0.25</v>
      </c>
      <c r="M159" s="75">
        <v>0.75</v>
      </c>
      <c r="O159" s="75">
        <v>0.6</v>
      </c>
      <c r="P159" s="75">
        <v>0.5</v>
      </c>
      <c r="Q159" s="75">
        <v>0.4375</v>
      </c>
      <c r="R159" s="75">
        <v>0.25</v>
      </c>
      <c r="S159" s="75">
        <v>1</v>
      </c>
      <c r="T159" s="75">
        <v>0.5</v>
      </c>
      <c r="V159" s="75">
        <v>1</v>
      </c>
      <c r="W159" s="75">
        <v>0.125</v>
      </c>
      <c r="X159" s="75">
        <v>0.3</v>
      </c>
      <c r="Z159" s="75">
        <v>0.25</v>
      </c>
      <c r="AA159" s="75">
        <v>1</v>
      </c>
      <c r="AB159" s="75">
        <v>0.25</v>
      </c>
      <c r="AE159" s="75">
        <v>0.25</v>
      </c>
      <c r="AH159" s="75">
        <v>0.5</v>
      </c>
      <c r="AI159" s="75">
        <v>1</v>
      </c>
      <c r="AK159" s="75">
        <v>0.75</v>
      </c>
      <c r="AL159" s="75">
        <v>0.4</v>
      </c>
      <c r="BM159" s="80">
        <f t="shared" si="2"/>
        <v>17.8125</v>
      </c>
    </row>
    <row r="160" spans="1:65">
      <c r="A160" s="75" t="s">
        <v>652</v>
      </c>
      <c r="B160" s="79" t="s">
        <v>653</v>
      </c>
      <c r="D160" s="75">
        <v>2</v>
      </c>
      <c r="E160" s="75">
        <v>0.26250000000000001</v>
      </c>
      <c r="F160" s="75">
        <v>0.82500000000000007</v>
      </c>
      <c r="G160" s="75">
        <v>0.5</v>
      </c>
      <c r="H160" s="75">
        <v>1</v>
      </c>
      <c r="N160" s="75">
        <v>0.25</v>
      </c>
      <c r="O160" s="75">
        <v>0.3</v>
      </c>
      <c r="S160" s="75">
        <v>1</v>
      </c>
      <c r="T160" s="75">
        <v>0.25</v>
      </c>
      <c r="W160" s="75">
        <v>0.125</v>
      </c>
      <c r="AB160" s="75">
        <v>0.125</v>
      </c>
      <c r="BE160" s="75">
        <v>2.5000000000000001E-2</v>
      </c>
      <c r="BM160" s="80">
        <f t="shared" si="2"/>
        <v>6.6625000000000005</v>
      </c>
    </row>
    <row r="161" spans="1:65">
      <c r="A161" s="75" t="s">
        <v>654</v>
      </c>
      <c r="B161" s="79" t="s">
        <v>655</v>
      </c>
      <c r="C161" s="75">
        <v>6.4499999999999993</v>
      </c>
      <c r="D161" s="75">
        <v>18.912500000000005</v>
      </c>
      <c r="E161" s="75">
        <v>3.5</v>
      </c>
      <c r="F161" s="75">
        <v>6.9249999999999998</v>
      </c>
      <c r="G161" s="75">
        <v>7.375</v>
      </c>
      <c r="H161" s="75">
        <v>3.0750000000000002</v>
      </c>
      <c r="Z161" s="75">
        <v>3.5</v>
      </c>
      <c r="AC161" s="75">
        <v>4.3250000000000002</v>
      </c>
      <c r="AD161" s="75">
        <v>1.75</v>
      </c>
      <c r="AH161" s="75">
        <v>1.75</v>
      </c>
      <c r="BM161" s="80">
        <f t="shared" si="2"/>
        <v>57.562500000000007</v>
      </c>
    </row>
    <row r="162" spans="1:65">
      <c r="A162" s="75" t="s">
        <v>656</v>
      </c>
      <c r="B162" s="79" t="s">
        <v>657</v>
      </c>
      <c r="E162" s="75">
        <v>0.875</v>
      </c>
      <c r="F162" s="75">
        <v>0.17499999999999999</v>
      </c>
      <c r="BM162" s="80">
        <f t="shared" si="2"/>
        <v>1.05</v>
      </c>
    </row>
    <row r="163" spans="1:65">
      <c r="A163" s="75" t="s">
        <v>658</v>
      </c>
      <c r="B163" s="79" t="s">
        <v>659</v>
      </c>
      <c r="D163" s="75">
        <v>1.425</v>
      </c>
      <c r="BM163" s="80">
        <f t="shared" si="2"/>
        <v>1.425</v>
      </c>
    </row>
    <row r="164" spans="1:65">
      <c r="A164" s="75" t="s">
        <v>660</v>
      </c>
      <c r="B164" s="79" t="s">
        <v>661</v>
      </c>
      <c r="C164" s="75">
        <v>5</v>
      </c>
      <c r="D164" s="75">
        <v>1.7250000000000001</v>
      </c>
      <c r="E164" s="75">
        <v>5.2</v>
      </c>
      <c r="F164" s="75">
        <v>4.5625</v>
      </c>
      <c r="G164" s="75">
        <v>5</v>
      </c>
      <c r="H164" s="75">
        <v>1</v>
      </c>
      <c r="J164" s="75">
        <v>1</v>
      </c>
      <c r="M164" s="75">
        <v>1</v>
      </c>
      <c r="N164" s="75">
        <v>1</v>
      </c>
      <c r="O164" s="75">
        <v>2</v>
      </c>
      <c r="P164" s="75">
        <v>1</v>
      </c>
      <c r="Q164" s="75">
        <v>1.375</v>
      </c>
      <c r="R164" s="75">
        <v>2.125</v>
      </c>
      <c r="S164" s="75">
        <v>1</v>
      </c>
      <c r="T164" s="75">
        <v>1</v>
      </c>
      <c r="U164" s="75">
        <v>4.5750000000000002</v>
      </c>
      <c r="V164" s="75">
        <v>1</v>
      </c>
      <c r="X164" s="75">
        <v>1</v>
      </c>
      <c r="Y164" s="75">
        <v>1.35</v>
      </c>
      <c r="Z164" s="75">
        <v>4.8</v>
      </c>
      <c r="AA164" s="75">
        <v>0.9375</v>
      </c>
      <c r="AB164" s="75">
        <v>1</v>
      </c>
      <c r="AC164" s="75">
        <v>1</v>
      </c>
      <c r="AD164" s="75">
        <v>1</v>
      </c>
      <c r="AE164" s="75">
        <v>1</v>
      </c>
      <c r="AF164" s="75">
        <v>0.375</v>
      </c>
      <c r="AG164" s="75">
        <v>1</v>
      </c>
      <c r="AH164" s="75">
        <v>2.5625</v>
      </c>
      <c r="AI164" s="75">
        <v>1</v>
      </c>
      <c r="AU164" s="75">
        <v>0.15</v>
      </c>
      <c r="BI164" s="75">
        <v>1</v>
      </c>
      <c r="BM164" s="80">
        <f t="shared" si="2"/>
        <v>57.737499999999997</v>
      </c>
    </row>
    <row r="165" spans="1:65">
      <c r="A165" s="75" t="s">
        <v>662</v>
      </c>
      <c r="B165" s="79" t="s">
        <v>663</v>
      </c>
      <c r="D165" s="75">
        <v>1</v>
      </c>
      <c r="BM165" s="80">
        <f t="shared" si="2"/>
        <v>1</v>
      </c>
    </row>
    <row r="166" spans="1:65">
      <c r="A166" s="75" t="s">
        <v>664</v>
      </c>
      <c r="B166" s="79" t="s">
        <v>665</v>
      </c>
      <c r="C166" s="75">
        <v>1</v>
      </c>
      <c r="D166" s="75">
        <v>2.15</v>
      </c>
      <c r="E166" s="75">
        <v>3.4375</v>
      </c>
      <c r="F166" s="75">
        <v>5.5</v>
      </c>
      <c r="G166" s="75">
        <v>2.125</v>
      </c>
      <c r="H166" s="75">
        <v>0.5</v>
      </c>
      <c r="I166" s="75">
        <v>1.65</v>
      </c>
      <c r="J166" s="75">
        <v>1</v>
      </c>
      <c r="L166" s="75">
        <v>1</v>
      </c>
      <c r="O166" s="75">
        <v>1.6</v>
      </c>
      <c r="P166" s="75">
        <v>0.3</v>
      </c>
      <c r="Q166" s="75">
        <v>2</v>
      </c>
      <c r="R166" s="75">
        <v>1.5</v>
      </c>
      <c r="S166" s="75">
        <v>1</v>
      </c>
      <c r="T166" s="75">
        <v>1</v>
      </c>
      <c r="V166" s="75">
        <v>1</v>
      </c>
      <c r="X166" s="75">
        <v>0.875</v>
      </c>
      <c r="Y166" s="75">
        <v>0.375</v>
      </c>
      <c r="Z166" s="75">
        <v>2.65</v>
      </c>
      <c r="AA166" s="75">
        <v>0.77500000000000002</v>
      </c>
      <c r="AB166" s="75">
        <v>2</v>
      </c>
      <c r="AC166" s="75">
        <v>3</v>
      </c>
      <c r="AD166" s="75">
        <v>0.5</v>
      </c>
      <c r="AE166" s="75">
        <v>0.9</v>
      </c>
      <c r="AF166" s="75">
        <v>2</v>
      </c>
      <c r="AG166" s="75">
        <v>0.5</v>
      </c>
      <c r="AH166" s="75">
        <v>0.75</v>
      </c>
      <c r="AI166" s="75">
        <v>2.4749999999999996</v>
      </c>
      <c r="BE166" s="75">
        <v>0.05</v>
      </c>
      <c r="BM166" s="80">
        <f t="shared" si="2"/>
        <v>43.612499999999997</v>
      </c>
    </row>
    <row r="167" spans="1:65">
      <c r="A167" s="75" t="s">
        <v>666</v>
      </c>
      <c r="B167" s="79" t="s">
        <v>667</v>
      </c>
      <c r="C167" s="75">
        <v>1</v>
      </c>
      <c r="D167" s="75">
        <v>3.75</v>
      </c>
      <c r="E167" s="75">
        <v>0.4375</v>
      </c>
      <c r="F167" s="75">
        <v>2</v>
      </c>
      <c r="G167" s="75">
        <v>3</v>
      </c>
      <c r="H167" s="75">
        <v>2</v>
      </c>
      <c r="J167" s="75">
        <v>1.75</v>
      </c>
      <c r="L167" s="75">
        <v>4</v>
      </c>
      <c r="S167" s="75">
        <v>1</v>
      </c>
      <c r="U167" s="75">
        <v>1</v>
      </c>
      <c r="V167" s="75">
        <v>1</v>
      </c>
      <c r="W167" s="75">
        <v>0.75</v>
      </c>
      <c r="X167" s="75">
        <v>2.1</v>
      </c>
      <c r="Y167" s="75">
        <v>0.65</v>
      </c>
      <c r="AD167" s="75">
        <v>1</v>
      </c>
      <c r="AI167" s="75">
        <v>1.2</v>
      </c>
      <c r="BM167" s="80">
        <f t="shared" si="2"/>
        <v>26.637499999999999</v>
      </c>
    </row>
    <row r="168" spans="1:65">
      <c r="A168" s="75" t="s">
        <v>668</v>
      </c>
      <c r="B168" s="79" t="s">
        <v>669</v>
      </c>
      <c r="C168" s="75">
        <v>10.4</v>
      </c>
      <c r="D168" s="75">
        <v>10.8375</v>
      </c>
      <c r="E168" s="75">
        <v>4.5999999999999996</v>
      </c>
      <c r="F168" s="75">
        <v>15.600000000000001</v>
      </c>
      <c r="G168" s="75">
        <v>9.5749999999999993</v>
      </c>
      <c r="H168" s="75">
        <v>5</v>
      </c>
      <c r="I168" s="75">
        <v>5.5</v>
      </c>
      <c r="J168" s="75">
        <v>8.4</v>
      </c>
      <c r="L168" s="75">
        <v>2</v>
      </c>
      <c r="M168" s="75">
        <v>0.5</v>
      </c>
      <c r="N168" s="75">
        <v>1</v>
      </c>
      <c r="O168" s="75">
        <v>1.5</v>
      </c>
      <c r="P168" s="75">
        <v>4.2</v>
      </c>
      <c r="Q168" s="75">
        <v>6.2</v>
      </c>
      <c r="R168" s="75">
        <v>2</v>
      </c>
      <c r="S168" s="75">
        <v>4.2</v>
      </c>
      <c r="T168" s="75">
        <v>1</v>
      </c>
      <c r="U168" s="75">
        <v>4.2</v>
      </c>
      <c r="V168" s="75">
        <v>1</v>
      </c>
      <c r="W168" s="75">
        <v>1</v>
      </c>
      <c r="X168" s="75">
        <v>1</v>
      </c>
      <c r="Y168" s="75">
        <v>29.4</v>
      </c>
      <c r="Z168" s="75">
        <v>1</v>
      </c>
      <c r="AA168" s="75">
        <v>1.25</v>
      </c>
      <c r="AB168" s="75">
        <v>1</v>
      </c>
      <c r="AC168" s="75">
        <v>2</v>
      </c>
      <c r="AD168" s="75">
        <v>1.375</v>
      </c>
      <c r="AE168" s="75">
        <v>1</v>
      </c>
      <c r="AF168" s="75">
        <v>4.2</v>
      </c>
      <c r="AG168" s="75">
        <v>2</v>
      </c>
      <c r="AH168" s="75">
        <v>1</v>
      </c>
      <c r="AI168" s="75">
        <v>4</v>
      </c>
      <c r="AJ168" s="75">
        <v>1</v>
      </c>
      <c r="AK168" s="75">
        <v>1</v>
      </c>
      <c r="AL168" s="75">
        <v>0.5</v>
      </c>
      <c r="AR168" s="75">
        <v>1</v>
      </c>
      <c r="AU168" s="75">
        <v>0.42499999999999999</v>
      </c>
      <c r="AX168" s="75">
        <v>1.25</v>
      </c>
      <c r="AY168" s="75">
        <v>0.2</v>
      </c>
      <c r="AZ168" s="75">
        <v>1</v>
      </c>
      <c r="BA168" s="75">
        <v>0.375</v>
      </c>
      <c r="BB168" s="75">
        <v>1</v>
      </c>
      <c r="BE168" s="75">
        <v>1</v>
      </c>
      <c r="BF168" s="75">
        <v>1.625</v>
      </c>
      <c r="BG168" s="75">
        <v>5.2</v>
      </c>
      <c r="BM168" s="80">
        <f t="shared" si="2"/>
        <v>163.51249999999999</v>
      </c>
    </row>
    <row r="169" spans="1:65">
      <c r="A169" s="75" t="s">
        <v>670</v>
      </c>
      <c r="B169" s="79" t="s">
        <v>671</v>
      </c>
      <c r="D169" s="75">
        <v>1.125</v>
      </c>
      <c r="E169" s="75">
        <v>1</v>
      </c>
      <c r="Z169" s="75">
        <v>1</v>
      </c>
      <c r="BM169" s="80">
        <f t="shared" si="2"/>
        <v>3.125</v>
      </c>
    </row>
    <row r="170" spans="1:65">
      <c r="A170" s="75" t="s">
        <v>672</v>
      </c>
      <c r="B170" s="79" t="s">
        <v>673</v>
      </c>
      <c r="C170" s="75">
        <v>2</v>
      </c>
      <c r="D170" s="75">
        <v>2.7</v>
      </c>
      <c r="E170" s="75">
        <v>1</v>
      </c>
      <c r="F170" s="75">
        <v>4</v>
      </c>
      <c r="G170" s="75">
        <v>1.35</v>
      </c>
      <c r="H170" s="75">
        <v>3</v>
      </c>
      <c r="I170" s="75">
        <v>0.75</v>
      </c>
      <c r="O170" s="75">
        <v>2</v>
      </c>
      <c r="P170" s="75">
        <v>1</v>
      </c>
      <c r="Q170" s="75">
        <v>1</v>
      </c>
      <c r="R170" s="75">
        <v>2</v>
      </c>
      <c r="S170" s="75">
        <v>1</v>
      </c>
      <c r="T170" s="75">
        <v>1</v>
      </c>
      <c r="U170" s="75">
        <v>1</v>
      </c>
      <c r="V170" s="75">
        <v>1</v>
      </c>
      <c r="X170" s="75">
        <v>0.875</v>
      </c>
      <c r="Y170" s="75">
        <v>0.625</v>
      </c>
      <c r="Z170" s="75">
        <v>3</v>
      </c>
      <c r="AA170" s="75">
        <v>0.375</v>
      </c>
      <c r="AB170" s="75">
        <v>2</v>
      </c>
      <c r="AC170" s="75">
        <v>2</v>
      </c>
      <c r="AD170" s="75">
        <v>1</v>
      </c>
      <c r="AE170" s="75">
        <v>0.5</v>
      </c>
      <c r="AF170" s="75">
        <v>1</v>
      </c>
      <c r="AG170" s="75">
        <v>0.5</v>
      </c>
      <c r="AH170" s="75">
        <v>0.75</v>
      </c>
      <c r="AI170" s="75">
        <v>2</v>
      </c>
      <c r="BG170" s="75">
        <v>1</v>
      </c>
      <c r="BM170" s="80">
        <f t="shared" si="2"/>
        <v>40.424999999999997</v>
      </c>
    </row>
    <row r="171" spans="1:65">
      <c r="A171" s="80"/>
      <c r="B171" s="81" t="s">
        <v>674</v>
      </c>
      <c r="C171" s="80">
        <f t="shared" ref="C171:BK171" si="3">SUM(C6:C170)</f>
        <v>222.62499999999994</v>
      </c>
      <c r="D171" s="80">
        <f t="shared" si="3"/>
        <v>339.41249999999991</v>
      </c>
      <c r="E171" s="80">
        <f t="shared" si="3"/>
        <v>148.48749999999995</v>
      </c>
      <c r="F171" s="80">
        <f t="shared" si="3"/>
        <v>260.71249999999992</v>
      </c>
      <c r="G171" s="80">
        <f t="shared" si="3"/>
        <v>216.41250000000005</v>
      </c>
      <c r="H171" s="80">
        <f t="shared" si="3"/>
        <v>120.60000000000001</v>
      </c>
      <c r="I171" s="80">
        <f t="shared" si="3"/>
        <v>77.987500000000011</v>
      </c>
      <c r="J171" s="80">
        <f t="shared" si="3"/>
        <v>67.212500000000006</v>
      </c>
      <c r="K171" s="80">
        <f t="shared" si="3"/>
        <v>11.2</v>
      </c>
      <c r="L171" s="80">
        <f t="shared" si="3"/>
        <v>18.45</v>
      </c>
      <c r="M171" s="80">
        <f t="shared" si="3"/>
        <v>23.300000000000004</v>
      </c>
      <c r="N171" s="80">
        <f t="shared" si="3"/>
        <v>18.600000000000001</v>
      </c>
      <c r="O171" s="80">
        <f t="shared" si="3"/>
        <v>71.424999999999997</v>
      </c>
      <c r="P171" s="80">
        <f t="shared" si="3"/>
        <v>54.61249999999999</v>
      </c>
      <c r="Q171" s="80">
        <f t="shared" si="3"/>
        <v>66.625</v>
      </c>
      <c r="R171" s="80">
        <f t="shared" si="3"/>
        <v>56.199999999999996</v>
      </c>
      <c r="S171" s="80">
        <f t="shared" si="3"/>
        <v>73.350000000000023</v>
      </c>
      <c r="T171" s="80">
        <f t="shared" si="3"/>
        <v>50.300000000000004</v>
      </c>
      <c r="U171" s="80">
        <f t="shared" si="3"/>
        <v>49.150000000000013</v>
      </c>
      <c r="V171" s="80">
        <f t="shared" si="3"/>
        <v>41.350000000000009</v>
      </c>
      <c r="W171" s="80">
        <f t="shared" si="3"/>
        <v>18.600000000000001</v>
      </c>
      <c r="X171" s="80">
        <f t="shared" si="3"/>
        <v>52.300000000000004</v>
      </c>
      <c r="Y171" s="80">
        <f t="shared" si="3"/>
        <v>52.45</v>
      </c>
      <c r="Z171" s="80">
        <f t="shared" si="3"/>
        <v>83.550000000000011</v>
      </c>
      <c r="AA171" s="80">
        <f t="shared" si="3"/>
        <v>77.137500000000031</v>
      </c>
      <c r="AB171" s="80">
        <f t="shared" si="3"/>
        <v>73.762500000000003</v>
      </c>
      <c r="AC171" s="80">
        <f t="shared" si="3"/>
        <v>74.925000000000011</v>
      </c>
      <c r="AD171" s="80">
        <f t="shared" si="3"/>
        <v>87.425000000000011</v>
      </c>
      <c r="AE171" s="80">
        <f t="shared" si="3"/>
        <v>48.025000000000013</v>
      </c>
      <c r="AF171" s="80">
        <f t="shared" si="3"/>
        <v>37.262500000000003</v>
      </c>
      <c r="AG171" s="80">
        <f t="shared" si="3"/>
        <v>50.387500000000003</v>
      </c>
      <c r="AH171" s="80">
        <f t="shared" si="3"/>
        <v>81.95</v>
      </c>
      <c r="AI171" s="80">
        <f t="shared" si="3"/>
        <v>103.57500000000002</v>
      </c>
      <c r="AJ171" s="80">
        <f t="shared" si="3"/>
        <v>2.875</v>
      </c>
      <c r="AK171" s="80">
        <f t="shared" si="3"/>
        <v>25.250000000000004</v>
      </c>
      <c r="AL171" s="80">
        <f t="shared" si="3"/>
        <v>7.6500000000000012</v>
      </c>
      <c r="AM171" s="80">
        <f t="shared" si="3"/>
        <v>1.95</v>
      </c>
      <c r="AN171" s="80">
        <f t="shared" si="3"/>
        <v>7.3000000000000007</v>
      </c>
      <c r="AO171" s="80">
        <f t="shared" si="3"/>
        <v>14.149999999999995</v>
      </c>
      <c r="AP171" s="80">
        <f t="shared" si="3"/>
        <v>2</v>
      </c>
      <c r="AQ171" s="80">
        <f t="shared" si="3"/>
        <v>2</v>
      </c>
      <c r="AR171" s="80">
        <f t="shared" si="3"/>
        <v>18.675000000000001</v>
      </c>
      <c r="AS171" s="80">
        <f t="shared" si="3"/>
        <v>5.6499999999999995</v>
      </c>
      <c r="AT171" s="80">
        <f t="shared" si="3"/>
        <v>2.8250000000000002</v>
      </c>
      <c r="AU171" s="80">
        <f t="shared" si="3"/>
        <v>10.350000000000001</v>
      </c>
      <c r="AV171" s="80">
        <f t="shared" si="3"/>
        <v>2.95</v>
      </c>
      <c r="AW171" s="80">
        <f t="shared" si="3"/>
        <v>4</v>
      </c>
      <c r="AX171" s="80">
        <f t="shared" si="3"/>
        <v>33.974999999999994</v>
      </c>
      <c r="AY171" s="80">
        <f t="shared" si="3"/>
        <v>4.7</v>
      </c>
      <c r="AZ171" s="80">
        <f t="shared" si="3"/>
        <v>7.4749999999999996</v>
      </c>
      <c r="BA171" s="80">
        <f t="shared" si="3"/>
        <v>13.850000000000001</v>
      </c>
      <c r="BB171" s="80">
        <f t="shared" si="3"/>
        <v>18.537499999999998</v>
      </c>
      <c r="BC171" s="80">
        <f t="shared" si="3"/>
        <v>0.4</v>
      </c>
      <c r="BD171" s="80">
        <f t="shared" si="3"/>
        <v>20.549999999999997</v>
      </c>
      <c r="BE171" s="80">
        <f t="shared" si="3"/>
        <v>7.7875000000000014</v>
      </c>
      <c r="BF171" s="80">
        <f t="shared" si="3"/>
        <v>11.8375</v>
      </c>
      <c r="BG171" s="80">
        <f t="shared" si="3"/>
        <v>34.800000000000004</v>
      </c>
      <c r="BH171" s="80">
        <f t="shared" si="3"/>
        <v>20.375</v>
      </c>
      <c r="BI171" s="80">
        <f t="shared" si="3"/>
        <v>8.75</v>
      </c>
      <c r="BJ171" s="80">
        <f t="shared" si="3"/>
        <v>3.25</v>
      </c>
      <c r="BK171" s="80">
        <f t="shared" si="3"/>
        <v>1</v>
      </c>
      <c r="BL171" s="80">
        <f>SUM(BL6:BL170)</f>
        <v>1</v>
      </c>
      <c r="BM171" s="80">
        <f t="shared" si="2"/>
        <v>3125.2749999999987</v>
      </c>
    </row>
    <row r="173" spans="1:65">
      <c r="A173" s="80" t="s">
        <v>675</v>
      </c>
      <c r="B173" s="81" t="s">
        <v>676</v>
      </c>
      <c r="C173" s="80">
        <v>57</v>
      </c>
      <c r="D173" s="80">
        <v>16</v>
      </c>
      <c r="E173" s="80">
        <v>44</v>
      </c>
      <c r="F173" s="80">
        <v>47</v>
      </c>
      <c r="G173" s="80">
        <v>37</v>
      </c>
      <c r="H173" s="80">
        <v>30</v>
      </c>
      <c r="I173" s="80">
        <v>3</v>
      </c>
      <c r="J173" s="80">
        <v>11</v>
      </c>
      <c r="K173" s="80">
        <v>14</v>
      </c>
      <c r="L173" s="80"/>
      <c r="M173" s="80">
        <v>6</v>
      </c>
      <c r="N173" s="80">
        <v>12</v>
      </c>
      <c r="O173" s="80">
        <v>34</v>
      </c>
      <c r="P173" s="80">
        <v>19</v>
      </c>
      <c r="Q173" s="80">
        <v>16</v>
      </c>
      <c r="R173" s="80">
        <v>23</v>
      </c>
      <c r="S173" s="80">
        <v>29</v>
      </c>
      <c r="T173" s="80">
        <v>26</v>
      </c>
      <c r="U173" s="80">
        <v>17</v>
      </c>
      <c r="V173" s="80">
        <v>6</v>
      </c>
      <c r="W173" s="80">
        <v>7</v>
      </c>
      <c r="X173" s="80">
        <v>11</v>
      </c>
      <c r="Y173" s="80"/>
      <c r="Z173" s="80">
        <v>31</v>
      </c>
      <c r="AA173" s="80">
        <v>36</v>
      </c>
      <c r="AB173" s="80">
        <v>28</v>
      </c>
      <c r="AC173" s="80">
        <v>30</v>
      </c>
      <c r="AD173" s="80">
        <v>38</v>
      </c>
      <c r="AE173" s="80">
        <v>25</v>
      </c>
      <c r="AF173" s="80">
        <v>14</v>
      </c>
      <c r="AG173" s="80">
        <v>11</v>
      </c>
      <c r="AH173" s="80">
        <v>36</v>
      </c>
      <c r="AI173" s="80">
        <v>41</v>
      </c>
      <c r="AJ173" s="80">
        <v>29</v>
      </c>
      <c r="AK173" s="80">
        <v>96</v>
      </c>
      <c r="AL173" s="80">
        <v>70</v>
      </c>
      <c r="AM173" s="80">
        <v>6</v>
      </c>
      <c r="AN173" s="80">
        <v>22</v>
      </c>
      <c r="AO173" s="80">
        <v>17</v>
      </c>
      <c r="AP173" s="80">
        <v>40</v>
      </c>
      <c r="AQ173" s="80">
        <v>11</v>
      </c>
      <c r="AR173" s="80">
        <v>20</v>
      </c>
      <c r="AS173" s="80">
        <v>29</v>
      </c>
      <c r="AT173" s="80">
        <v>24</v>
      </c>
      <c r="AU173" s="80">
        <v>25</v>
      </c>
      <c r="AV173" s="80">
        <v>32</v>
      </c>
      <c r="AW173" s="80">
        <v>28</v>
      </c>
      <c r="AX173" s="80"/>
      <c r="AY173" s="80">
        <v>9</v>
      </c>
      <c r="AZ173" s="80"/>
      <c r="BA173" s="80"/>
      <c r="BB173" s="80">
        <v>6</v>
      </c>
      <c r="BC173" s="80"/>
      <c r="BD173" s="80">
        <v>60</v>
      </c>
      <c r="BE173" s="80">
        <v>6</v>
      </c>
      <c r="BF173" s="80">
        <v>5</v>
      </c>
      <c r="BG173" s="80">
        <v>5</v>
      </c>
      <c r="BH173" s="80"/>
      <c r="BI173" s="80"/>
      <c r="BJ173" s="80"/>
      <c r="BK173" s="80">
        <v>11</v>
      </c>
      <c r="BL173" s="80"/>
      <c r="BM173" s="80"/>
    </row>
    <row r="174" spans="1:65">
      <c r="B174" s="79" t="s">
        <v>677</v>
      </c>
    </row>
  </sheetData>
  <autoFilter ref="A5:BM171"/>
  <mergeCells count="2">
    <mergeCell ref="A1:B4"/>
    <mergeCell ref="BM1:BM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2"/>
  <sheetViews>
    <sheetView workbookViewId="0">
      <pane xSplit="2" ySplit="5" topLeftCell="AV32" activePane="bottomRight" state="frozen"/>
      <selection pane="topRight" activeCell="C1" sqref="C1"/>
      <selection pane="bottomLeft" activeCell="A5" sqref="A5"/>
      <selection pane="bottomRight" activeCell="AY2" sqref="AY2:AZ2"/>
    </sheetView>
  </sheetViews>
  <sheetFormatPr defaultRowHeight="15"/>
  <cols>
    <col min="1" max="1" width="10.5703125" customWidth="1"/>
    <col min="2" max="2" width="48.7109375" customWidth="1"/>
    <col min="3" max="3" width="15.5703125" customWidth="1"/>
    <col min="4" max="4" width="18.140625" customWidth="1"/>
    <col min="5" max="17" width="15.5703125" customWidth="1"/>
    <col min="18" max="27" width="15.5703125" style="73" customWidth="1"/>
    <col min="28" max="28" width="19.7109375" style="73" customWidth="1"/>
    <col min="29" max="42" width="15.5703125" style="73" customWidth="1"/>
    <col min="43" max="43" width="22.85546875" style="73" customWidth="1"/>
    <col min="44" max="44" width="22.5703125" style="73" customWidth="1"/>
    <col min="45" max="49" width="15.5703125" style="73" customWidth="1"/>
    <col min="50" max="53" width="15.5703125" customWidth="1"/>
    <col min="54" max="54" width="21.140625" customWidth="1"/>
    <col min="55" max="55" width="15.5703125" customWidth="1"/>
    <col min="56" max="56" width="16.85546875" customWidth="1"/>
    <col min="57" max="63" width="15.5703125" customWidth="1"/>
    <col min="64" max="64" width="13.28515625" customWidth="1"/>
  </cols>
  <sheetData>
    <row r="1" spans="1:64" ht="22.5" customHeight="1">
      <c r="A1" s="132" t="s">
        <v>202</v>
      </c>
      <c r="B1" s="132"/>
      <c r="C1" s="132"/>
      <c r="D1" s="132"/>
      <c r="E1" s="132"/>
      <c r="F1" s="132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64" s="66" customFormat="1" ht="42" customHeight="1">
      <c r="A2" s="133" t="s">
        <v>203</v>
      </c>
      <c r="B2" s="133" t="s">
        <v>204</v>
      </c>
      <c r="C2" s="133" t="s">
        <v>205</v>
      </c>
      <c r="D2" s="133"/>
      <c r="E2" s="133" t="s">
        <v>206</v>
      </c>
      <c r="F2" s="133"/>
      <c r="G2" s="133"/>
      <c r="H2" s="133" t="s">
        <v>207</v>
      </c>
      <c r="I2" s="133"/>
      <c r="J2" s="133" t="s">
        <v>208</v>
      </c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 t="s">
        <v>209</v>
      </c>
      <c r="X2" s="133"/>
      <c r="Y2" s="133" t="s">
        <v>210</v>
      </c>
      <c r="Z2" s="133"/>
      <c r="AA2" s="133"/>
      <c r="AB2" s="65" t="s">
        <v>211</v>
      </c>
      <c r="AC2" s="133" t="s">
        <v>212</v>
      </c>
      <c r="AD2" s="133"/>
      <c r="AE2" s="133"/>
      <c r="AF2" s="133"/>
      <c r="AG2" s="65" t="s">
        <v>213</v>
      </c>
      <c r="AH2" s="65" t="s">
        <v>214</v>
      </c>
      <c r="AI2" s="133" t="s">
        <v>215</v>
      </c>
      <c r="AJ2" s="133"/>
      <c r="AK2" s="133"/>
      <c r="AL2" s="133" t="s">
        <v>216</v>
      </c>
      <c r="AM2" s="133"/>
      <c r="AN2" s="133"/>
      <c r="AO2" s="133" t="s">
        <v>217</v>
      </c>
      <c r="AP2" s="133"/>
      <c r="AQ2" s="133"/>
      <c r="AR2" s="133"/>
      <c r="AS2" s="133"/>
      <c r="AT2" s="133"/>
      <c r="AU2" s="133"/>
      <c r="AV2" s="133" t="s">
        <v>218</v>
      </c>
      <c r="AW2" s="133"/>
      <c r="AX2" s="133"/>
      <c r="AY2" s="133" t="s">
        <v>219</v>
      </c>
      <c r="AZ2" s="133"/>
      <c r="BA2" s="133" t="s">
        <v>220</v>
      </c>
      <c r="BB2" s="133"/>
      <c r="BC2" s="65" t="s">
        <v>221</v>
      </c>
      <c r="BD2" s="65" t="s">
        <v>221</v>
      </c>
      <c r="BE2" s="65" t="s">
        <v>222</v>
      </c>
      <c r="BF2" s="133" t="s">
        <v>223</v>
      </c>
      <c r="BG2" s="133"/>
      <c r="BH2" s="133" t="s">
        <v>224</v>
      </c>
      <c r="BI2" s="133"/>
      <c r="BJ2" s="133"/>
      <c r="BK2" s="65" t="s">
        <v>225</v>
      </c>
      <c r="BL2" s="65" t="s">
        <v>226</v>
      </c>
    </row>
    <row r="3" spans="1:64" s="66" customFormat="1" ht="13.5" customHeight="1">
      <c r="A3" s="133"/>
      <c r="B3" s="133"/>
      <c r="C3" s="65">
        <v>46604669</v>
      </c>
      <c r="D3" s="65">
        <v>49404946</v>
      </c>
      <c r="E3" s="65">
        <v>46204628</v>
      </c>
      <c r="F3" s="65">
        <v>341734179</v>
      </c>
      <c r="G3" s="65">
        <v>364636467</v>
      </c>
      <c r="H3" s="65">
        <v>47204729</v>
      </c>
      <c r="I3" s="65">
        <v>49604961</v>
      </c>
      <c r="J3" s="65">
        <v>6200621</v>
      </c>
      <c r="K3" s="65">
        <v>4400445</v>
      </c>
      <c r="L3" s="65">
        <v>5200520</v>
      </c>
      <c r="M3" s="65">
        <v>4200420</v>
      </c>
      <c r="N3" s="65">
        <v>47804785</v>
      </c>
      <c r="O3" s="65">
        <v>7100710</v>
      </c>
      <c r="P3" s="65">
        <v>11101113</v>
      </c>
      <c r="Q3" s="65">
        <v>11201126</v>
      </c>
      <c r="R3" s="65">
        <v>47904798</v>
      </c>
      <c r="S3" s="65">
        <v>48004804</v>
      </c>
      <c r="T3" s="65">
        <v>48804886</v>
      </c>
      <c r="U3" s="65">
        <v>49104918</v>
      </c>
      <c r="V3" s="65">
        <v>311031102</v>
      </c>
      <c r="W3" s="65">
        <v>49904990</v>
      </c>
      <c r="X3" s="65">
        <v>27602761</v>
      </c>
      <c r="Y3" s="65">
        <v>50805088</v>
      </c>
      <c r="Z3" s="65">
        <v>265826586</v>
      </c>
      <c r="AA3" s="65">
        <v>266626661</v>
      </c>
      <c r="AB3" s="65">
        <v>46904697</v>
      </c>
      <c r="AC3" s="65">
        <v>45804583</v>
      </c>
      <c r="AD3" s="65">
        <v>308630866</v>
      </c>
      <c r="AE3" s="65">
        <v>50505050</v>
      </c>
      <c r="AF3" s="65">
        <v>33203326</v>
      </c>
      <c r="AG3" s="65">
        <v>265626560</v>
      </c>
      <c r="AH3" s="65">
        <v>46104615</v>
      </c>
      <c r="AI3" s="65">
        <v>23902396</v>
      </c>
      <c r="AJ3" s="65">
        <v>45604568</v>
      </c>
      <c r="AK3" s="65">
        <v>285128515</v>
      </c>
      <c r="AL3" s="65">
        <v>44904495</v>
      </c>
      <c r="AM3" s="65">
        <v>347334733</v>
      </c>
      <c r="AN3" s="65">
        <v>24602469</v>
      </c>
      <c r="AO3" s="65">
        <v>26102617</v>
      </c>
      <c r="AP3" s="65">
        <v>25902598</v>
      </c>
      <c r="AQ3" s="65">
        <v>48904899</v>
      </c>
      <c r="AR3" s="65">
        <v>49004905</v>
      </c>
      <c r="AS3" s="65">
        <v>50605062</v>
      </c>
      <c r="AT3" s="65">
        <v>304130419</v>
      </c>
      <c r="AU3" s="65">
        <v>378737872</v>
      </c>
      <c r="AV3" s="65">
        <v>45404542</v>
      </c>
      <c r="AW3" s="65">
        <v>285628569</v>
      </c>
      <c r="AX3" s="65">
        <v>21102112</v>
      </c>
      <c r="AY3" s="65">
        <v>29602963</v>
      </c>
      <c r="AZ3" s="65">
        <v>49304933</v>
      </c>
      <c r="BA3" s="65">
        <v>51105110</v>
      </c>
      <c r="BB3" s="65">
        <v>352635266</v>
      </c>
      <c r="BC3" s="65">
        <v>47404744</v>
      </c>
      <c r="BD3" s="65">
        <v>49504959</v>
      </c>
      <c r="BE3" s="65">
        <v>47604760</v>
      </c>
      <c r="BF3" s="65">
        <v>50105019</v>
      </c>
      <c r="BG3" s="65">
        <v>309430941</v>
      </c>
      <c r="BH3" s="65">
        <v>33803382</v>
      </c>
      <c r="BI3" s="65">
        <v>49704974</v>
      </c>
      <c r="BJ3" s="65">
        <v>13901397</v>
      </c>
      <c r="BK3" s="65">
        <v>35703571</v>
      </c>
      <c r="BL3" s="133" t="s">
        <v>227</v>
      </c>
    </row>
    <row r="4" spans="1:64" s="66" customFormat="1" ht="60" customHeight="1">
      <c r="A4" s="133"/>
      <c r="B4" s="133"/>
      <c r="C4" s="65" t="s">
        <v>228</v>
      </c>
      <c r="D4" s="65" t="s">
        <v>229</v>
      </c>
      <c r="E4" s="65" t="s">
        <v>230</v>
      </c>
      <c r="F4" s="65" t="s">
        <v>231</v>
      </c>
      <c r="G4" s="65" t="s">
        <v>232</v>
      </c>
      <c r="H4" s="65" t="s">
        <v>233</v>
      </c>
      <c r="I4" s="65" t="s">
        <v>234</v>
      </c>
      <c r="J4" s="65" t="s">
        <v>235</v>
      </c>
      <c r="K4" s="65" t="s">
        <v>236</v>
      </c>
      <c r="L4" s="65" t="s">
        <v>237</v>
      </c>
      <c r="M4" s="65" t="s">
        <v>238</v>
      </c>
      <c r="N4" s="65" t="s">
        <v>239</v>
      </c>
      <c r="O4" s="65" t="s">
        <v>240</v>
      </c>
      <c r="P4" s="65" t="s">
        <v>241</v>
      </c>
      <c r="Q4" s="65" t="s">
        <v>242</v>
      </c>
      <c r="R4" s="65" t="s">
        <v>243</v>
      </c>
      <c r="S4" s="65" t="s">
        <v>244</v>
      </c>
      <c r="T4" s="65" t="s">
        <v>245</v>
      </c>
      <c r="U4" s="65" t="s">
        <v>246</v>
      </c>
      <c r="V4" s="65" t="s">
        <v>56</v>
      </c>
      <c r="W4" s="65" t="s">
        <v>247</v>
      </c>
      <c r="X4" s="65" t="s">
        <v>248</v>
      </c>
      <c r="Y4" s="65" t="s">
        <v>249</v>
      </c>
      <c r="Z4" s="65" t="s">
        <v>250</v>
      </c>
      <c r="AA4" s="65" t="s">
        <v>251</v>
      </c>
      <c r="AB4" s="65" t="s">
        <v>252</v>
      </c>
      <c r="AC4" s="65" t="s">
        <v>253</v>
      </c>
      <c r="AD4" s="65" t="s">
        <v>254</v>
      </c>
      <c r="AE4" s="65" t="s">
        <v>255</v>
      </c>
      <c r="AF4" s="65" t="s">
        <v>256</v>
      </c>
      <c r="AG4" s="65" t="s">
        <v>257</v>
      </c>
      <c r="AH4" s="65" t="s">
        <v>77</v>
      </c>
      <c r="AI4" s="65" t="s">
        <v>258</v>
      </c>
      <c r="AJ4" s="65" t="s">
        <v>259</v>
      </c>
      <c r="AK4" s="65" t="s">
        <v>260</v>
      </c>
      <c r="AL4" s="65" t="s">
        <v>261</v>
      </c>
      <c r="AM4" s="65" t="s">
        <v>262</v>
      </c>
      <c r="AN4" s="65" t="s">
        <v>263</v>
      </c>
      <c r="AO4" s="65" t="s">
        <v>264</v>
      </c>
      <c r="AP4" s="65" t="s">
        <v>265</v>
      </c>
      <c r="AQ4" s="65" t="s">
        <v>266</v>
      </c>
      <c r="AR4" s="65" t="s">
        <v>267</v>
      </c>
      <c r="AS4" s="65" t="s">
        <v>268</v>
      </c>
      <c r="AT4" s="65" t="s">
        <v>269</v>
      </c>
      <c r="AU4" s="65" t="s">
        <v>128</v>
      </c>
      <c r="AV4" s="65" t="s">
        <v>270</v>
      </c>
      <c r="AW4" s="65" t="s">
        <v>142</v>
      </c>
      <c r="AX4" s="65" t="s">
        <v>271</v>
      </c>
      <c r="AY4" s="65" t="s">
        <v>272</v>
      </c>
      <c r="AZ4" s="65" t="s">
        <v>273</v>
      </c>
      <c r="BA4" s="65" t="s">
        <v>274</v>
      </c>
      <c r="BB4" s="65" t="s">
        <v>275</v>
      </c>
      <c r="BC4" s="65" t="s">
        <v>276</v>
      </c>
      <c r="BD4" s="65" t="s">
        <v>277</v>
      </c>
      <c r="BE4" s="65" t="s">
        <v>278</v>
      </c>
      <c r="BF4" s="65" t="s">
        <v>279</v>
      </c>
      <c r="BG4" s="65" t="s">
        <v>280</v>
      </c>
      <c r="BH4" s="65" t="s">
        <v>281</v>
      </c>
      <c r="BI4" s="65" t="s">
        <v>282</v>
      </c>
      <c r="BJ4" s="65" t="s">
        <v>283</v>
      </c>
      <c r="BK4" s="65" t="s">
        <v>284</v>
      </c>
      <c r="BL4" s="133"/>
    </row>
    <row r="5" spans="1:64" s="66" customFormat="1" ht="15" hidden="1" customHeight="1">
      <c r="A5" s="133"/>
      <c r="B5" s="133"/>
      <c r="C5" s="65" t="s">
        <v>285</v>
      </c>
      <c r="D5" s="65" t="s">
        <v>285</v>
      </c>
      <c r="E5" s="65" t="s">
        <v>285</v>
      </c>
      <c r="F5" s="65" t="s">
        <v>285</v>
      </c>
      <c r="G5" s="65" t="s">
        <v>285</v>
      </c>
      <c r="H5" s="65" t="s">
        <v>285</v>
      </c>
      <c r="I5" s="65" t="s">
        <v>285</v>
      </c>
      <c r="J5" s="65" t="s">
        <v>285</v>
      </c>
      <c r="K5" s="65" t="s">
        <v>285</v>
      </c>
      <c r="L5" s="65" t="s">
        <v>285</v>
      </c>
      <c r="M5" s="65" t="s">
        <v>285</v>
      </c>
      <c r="N5" s="65" t="s">
        <v>285</v>
      </c>
      <c r="O5" s="65" t="s">
        <v>285</v>
      </c>
      <c r="P5" s="65" t="s">
        <v>285</v>
      </c>
      <c r="Q5" s="65" t="s">
        <v>285</v>
      </c>
      <c r="R5" s="65" t="s">
        <v>285</v>
      </c>
      <c r="S5" s="65" t="s">
        <v>285</v>
      </c>
      <c r="T5" s="65" t="s">
        <v>285</v>
      </c>
      <c r="U5" s="65" t="s">
        <v>285</v>
      </c>
      <c r="V5" s="65" t="s">
        <v>285</v>
      </c>
      <c r="W5" s="65" t="s">
        <v>285</v>
      </c>
      <c r="X5" s="65" t="s">
        <v>285</v>
      </c>
      <c r="Y5" s="65" t="s">
        <v>285</v>
      </c>
      <c r="Z5" s="65" t="s">
        <v>285</v>
      </c>
      <c r="AA5" s="65" t="s">
        <v>285</v>
      </c>
      <c r="AB5" s="65" t="s">
        <v>285</v>
      </c>
      <c r="AC5" s="65" t="s">
        <v>285</v>
      </c>
      <c r="AD5" s="65" t="s">
        <v>285</v>
      </c>
      <c r="AE5" s="65" t="s">
        <v>285</v>
      </c>
      <c r="AF5" s="65" t="s">
        <v>285</v>
      </c>
      <c r="AG5" s="65" t="s">
        <v>285</v>
      </c>
      <c r="AH5" s="65" t="s">
        <v>285</v>
      </c>
      <c r="AI5" s="65" t="s">
        <v>285</v>
      </c>
      <c r="AJ5" s="65" t="s">
        <v>285</v>
      </c>
      <c r="AK5" s="65" t="s">
        <v>285</v>
      </c>
      <c r="AL5" s="65" t="s">
        <v>285</v>
      </c>
      <c r="AM5" s="65" t="s">
        <v>285</v>
      </c>
      <c r="AN5" s="65" t="s">
        <v>285</v>
      </c>
      <c r="AO5" s="65" t="s">
        <v>285</v>
      </c>
      <c r="AP5" s="65" t="s">
        <v>285</v>
      </c>
      <c r="AQ5" s="65" t="s">
        <v>285</v>
      </c>
      <c r="AR5" s="65" t="s">
        <v>285</v>
      </c>
      <c r="AS5" s="65" t="s">
        <v>285</v>
      </c>
      <c r="AT5" s="65" t="s">
        <v>285</v>
      </c>
      <c r="AU5" s="65" t="s">
        <v>285</v>
      </c>
      <c r="AV5" s="65" t="s">
        <v>285</v>
      </c>
      <c r="AW5" s="65" t="s">
        <v>285</v>
      </c>
      <c r="AX5" s="65" t="s">
        <v>285</v>
      </c>
      <c r="AY5" s="65" t="s">
        <v>285</v>
      </c>
      <c r="AZ5" s="65" t="s">
        <v>285</v>
      </c>
      <c r="BA5" s="65" t="s">
        <v>285</v>
      </c>
      <c r="BB5" s="65" t="s">
        <v>285</v>
      </c>
      <c r="BC5" s="65" t="s">
        <v>285</v>
      </c>
      <c r="BD5" s="65" t="s">
        <v>285</v>
      </c>
      <c r="BE5" s="65" t="s">
        <v>285</v>
      </c>
      <c r="BF5" s="65" t="s">
        <v>285</v>
      </c>
      <c r="BG5" s="65" t="s">
        <v>285</v>
      </c>
      <c r="BH5" s="65" t="s">
        <v>285</v>
      </c>
      <c r="BI5" s="65" t="s">
        <v>285</v>
      </c>
      <c r="BJ5" s="65" t="s">
        <v>285</v>
      </c>
      <c r="BK5" s="65" t="s">
        <v>285</v>
      </c>
      <c r="BL5" s="65" t="s">
        <v>285</v>
      </c>
    </row>
    <row r="6" spans="1:64">
      <c r="A6" s="67">
        <v>201</v>
      </c>
      <c r="B6" s="68" t="s">
        <v>5</v>
      </c>
      <c r="C6" s="69">
        <v>1.37</v>
      </c>
      <c r="D6" s="69"/>
      <c r="E6" s="69">
        <v>3.59</v>
      </c>
      <c r="F6" s="69">
        <v>1.88</v>
      </c>
      <c r="G6" s="69"/>
      <c r="H6" s="69">
        <v>2.85</v>
      </c>
      <c r="I6" s="69"/>
      <c r="J6" s="69">
        <v>34.549999999999997</v>
      </c>
      <c r="K6" s="69">
        <v>17.36</v>
      </c>
      <c r="L6" s="69">
        <v>16.3</v>
      </c>
      <c r="M6" s="69">
        <v>8.68</v>
      </c>
      <c r="N6" s="69">
        <v>10.61</v>
      </c>
      <c r="O6" s="69"/>
      <c r="P6" s="69"/>
      <c r="Q6" s="69">
        <v>0.5</v>
      </c>
      <c r="R6" s="69">
        <v>6.15</v>
      </c>
      <c r="S6" s="69"/>
      <c r="T6" s="69"/>
      <c r="U6" s="69"/>
      <c r="V6" s="69"/>
      <c r="W6" s="69">
        <v>6.3599999999999994</v>
      </c>
      <c r="X6" s="69"/>
      <c r="Y6" s="69">
        <v>4.24</v>
      </c>
      <c r="Z6" s="69">
        <v>1.55</v>
      </c>
      <c r="AA6" s="69">
        <v>1.33</v>
      </c>
      <c r="AB6" s="69">
        <v>2.7899999999999996</v>
      </c>
      <c r="AC6" s="69">
        <v>1.68</v>
      </c>
      <c r="AD6" s="69">
        <v>1.88</v>
      </c>
      <c r="AE6" s="69"/>
      <c r="AF6" s="69">
        <v>2</v>
      </c>
      <c r="AG6" s="69">
        <v>2.7</v>
      </c>
      <c r="AH6" s="69">
        <v>4.25</v>
      </c>
      <c r="AI6" s="69">
        <v>17.16</v>
      </c>
      <c r="AJ6" s="69">
        <v>3.3</v>
      </c>
      <c r="AK6" s="69"/>
      <c r="AL6" s="69">
        <v>3.38</v>
      </c>
      <c r="AM6" s="69">
        <v>0.79999999999999993</v>
      </c>
      <c r="AN6" s="69">
        <v>0.13</v>
      </c>
      <c r="AO6" s="69">
        <v>18.209999999999997</v>
      </c>
      <c r="AP6" s="69">
        <v>0.7</v>
      </c>
      <c r="AQ6" s="69">
        <v>3.8000000000000003</v>
      </c>
      <c r="AR6" s="69">
        <v>2.7</v>
      </c>
      <c r="AS6" s="69"/>
      <c r="AT6" s="69"/>
      <c r="AU6" s="69"/>
      <c r="AV6" s="69">
        <v>4.78</v>
      </c>
      <c r="AW6" s="69">
        <v>0.2</v>
      </c>
      <c r="AX6" s="69">
        <v>1.1400000000000001</v>
      </c>
      <c r="AY6" s="69">
        <v>8.25</v>
      </c>
      <c r="AZ6" s="69"/>
      <c r="BA6" s="69">
        <v>4.7300000000000004</v>
      </c>
      <c r="BB6" s="69">
        <v>1.58</v>
      </c>
      <c r="BC6" s="69">
        <v>3.94</v>
      </c>
      <c r="BD6" s="69"/>
      <c r="BE6" s="69">
        <v>1.88</v>
      </c>
      <c r="BF6" s="69">
        <v>2.25</v>
      </c>
      <c r="BG6" s="69">
        <v>5.96</v>
      </c>
      <c r="BH6" s="69">
        <v>1</v>
      </c>
      <c r="BI6" s="69">
        <v>6.45</v>
      </c>
      <c r="BJ6" s="69">
        <v>0.55000000000000004</v>
      </c>
      <c r="BK6" s="69"/>
      <c r="BL6" s="69">
        <v>225.51</v>
      </c>
    </row>
    <row r="7" spans="1:64">
      <c r="A7" s="67">
        <v>202</v>
      </c>
      <c r="B7" s="68" t="s">
        <v>286</v>
      </c>
      <c r="C7" s="69">
        <v>0.63</v>
      </c>
      <c r="D7" s="69"/>
      <c r="E7" s="69">
        <v>0.2</v>
      </c>
      <c r="F7" s="69"/>
      <c r="G7" s="69"/>
      <c r="H7" s="69">
        <v>1.2</v>
      </c>
      <c r="I7" s="69"/>
      <c r="J7" s="69"/>
      <c r="K7" s="69"/>
      <c r="L7" s="69"/>
      <c r="M7" s="69"/>
      <c r="N7" s="69"/>
      <c r="O7" s="69">
        <v>2.2599999999999998</v>
      </c>
      <c r="P7" s="69"/>
      <c r="Q7" s="69"/>
      <c r="R7" s="69"/>
      <c r="S7" s="69"/>
      <c r="T7" s="69"/>
      <c r="U7" s="69"/>
      <c r="V7" s="69"/>
      <c r="W7" s="69">
        <v>1.5</v>
      </c>
      <c r="X7" s="69"/>
      <c r="Y7" s="69">
        <v>1</v>
      </c>
      <c r="Z7" s="69"/>
      <c r="AA7" s="69"/>
      <c r="AB7" s="69">
        <v>0.5</v>
      </c>
      <c r="AC7" s="69">
        <v>0.25</v>
      </c>
      <c r="AD7" s="69"/>
      <c r="AE7" s="69"/>
      <c r="AF7" s="69"/>
      <c r="AG7" s="69">
        <v>0.4</v>
      </c>
      <c r="AH7" s="69">
        <v>0.25</v>
      </c>
      <c r="AI7" s="69">
        <v>1</v>
      </c>
      <c r="AJ7" s="69"/>
      <c r="AK7" s="69"/>
      <c r="AL7" s="69">
        <v>1.5</v>
      </c>
      <c r="AM7" s="69"/>
      <c r="AN7" s="69"/>
      <c r="AO7" s="69">
        <v>1.38</v>
      </c>
      <c r="AP7" s="69"/>
      <c r="AQ7" s="69"/>
      <c r="AR7" s="69"/>
      <c r="AS7" s="69"/>
      <c r="AT7" s="69"/>
      <c r="AU7" s="69"/>
      <c r="AV7" s="69">
        <v>0.75</v>
      </c>
      <c r="AW7" s="69"/>
      <c r="AX7" s="69"/>
      <c r="AY7" s="69">
        <v>1.6</v>
      </c>
      <c r="AZ7" s="69"/>
      <c r="BA7" s="69">
        <v>1</v>
      </c>
      <c r="BB7" s="69"/>
      <c r="BC7" s="69">
        <v>0.25</v>
      </c>
      <c r="BD7" s="69"/>
      <c r="BE7" s="69">
        <v>0.5</v>
      </c>
      <c r="BF7" s="69">
        <v>0.68</v>
      </c>
      <c r="BG7" s="69">
        <v>1.5</v>
      </c>
      <c r="BH7" s="69"/>
      <c r="BI7" s="69">
        <v>1.25</v>
      </c>
      <c r="BJ7" s="69"/>
      <c r="BK7" s="69"/>
      <c r="BL7" s="69">
        <v>19.599999999999998</v>
      </c>
    </row>
    <row r="8" spans="1:64">
      <c r="A8" s="67">
        <v>203</v>
      </c>
      <c r="B8" s="68" t="s">
        <v>287</v>
      </c>
      <c r="C8" s="69"/>
      <c r="D8" s="69"/>
      <c r="E8" s="69"/>
      <c r="F8" s="69"/>
      <c r="G8" s="69"/>
      <c r="H8" s="69">
        <v>0.5</v>
      </c>
      <c r="I8" s="69"/>
      <c r="J8" s="69">
        <v>1.63</v>
      </c>
      <c r="K8" s="69">
        <v>1.08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>
        <v>0.83</v>
      </c>
      <c r="AJ8" s="69"/>
      <c r="AK8" s="69"/>
      <c r="AL8" s="69">
        <v>0.3</v>
      </c>
      <c r="AM8" s="69"/>
      <c r="AN8" s="69"/>
      <c r="AO8" s="69">
        <v>3.53</v>
      </c>
      <c r="AP8" s="69"/>
      <c r="AQ8" s="69"/>
      <c r="AR8" s="69"/>
      <c r="AS8" s="69"/>
      <c r="AT8" s="69"/>
      <c r="AU8" s="69"/>
      <c r="AV8" s="69"/>
      <c r="AW8" s="69"/>
      <c r="AX8" s="69"/>
      <c r="AY8" s="69">
        <v>9.25</v>
      </c>
      <c r="AZ8" s="69"/>
      <c r="BA8" s="69"/>
      <c r="BB8" s="69"/>
      <c r="BC8" s="69"/>
      <c r="BD8" s="69"/>
      <c r="BE8" s="69"/>
      <c r="BF8" s="69"/>
      <c r="BG8" s="69"/>
      <c r="BH8" s="69"/>
      <c r="BI8" s="69">
        <v>3.4</v>
      </c>
      <c r="BJ8" s="69"/>
      <c r="BK8" s="69"/>
      <c r="BL8" s="69">
        <v>20.52</v>
      </c>
    </row>
    <row r="9" spans="1:64">
      <c r="A9" s="67">
        <v>204</v>
      </c>
      <c r="B9" s="68" t="s">
        <v>8</v>
      </c>
      <c r="C9" s="69">
        <v>1.88</v>
      </c>
      <c r="D9" s="69"/>
      <c r="E9" s="69">
        <v>4.87</v>
      </c>
      <c r="F9" s="69">
        <v>1</v>
      </c>
      <c r="G9" s="69"/>
      <c r="H9" s="69"/>
      <c r="I9" s="69"/>
      <c r="J9" s="69">
        <v>7.18</v>
      </c>
      <c r="K9" s="69">
        <v>8.24</v>
      </c>
      <c r="L9" s="69"/>
      <c r="M9" s="69"/>
      <c r="N9" s="69">
        <v>1.25</v>
      </c>
      <c r="O9" s="69"/>
      <c r="P9" s="69"/>
      <c r="Q9" s="69"/>
      <c r="R9" s="69"/>
      <c r="S9" s="69"/>
      <c r="T9" s="69"/>
      <c r="U9" s="69"/>
      <c r="V9" s="69">
        <v>3</v>
      </c>
      <c r="W9" s="69">
        <v>1.76</v>
      </c>
      <c r="X9" s="69"/>
      <c r="Y9" s="69">
        <v>2.5</v>
      </c>
      <c r="Z9" s="69"/>
      <c r="AA9" s="69"/>
      <c r="AB9" s="69">
        <v>1</v>
      </c>
      <c r="AC9" s="69">
        <v>3</v>
      </c>
      <c r="AD9" s="69"/>
      <c r="AE9" s="69"/>
      <c r="AF9" s="69"/>
      <c r="AG9" s="69"/>
      <c r="AH9" s="69">
        <v>0.63</v>
      </c>
      <c r="AI9" s="69">
        <v>4.5299999999999994</v>
      </c>
      <c r="AJ9" s="69">
        <v>0.2</v>
      </c>
      <c r="AK9" s="69"/>
      <c r="AL9" s="69">
        <v>1</v>
      </c>
      <c r="AM9" s="69">
        <v>0</v>
      </c>
      <c r="AN9" s="69"/>
      <c r="AO9" s="69">
        <v>15.16</v>
      </c>
      <c r="AP9" s="69"/>
      <c r="AQ9" s="69">
        <v>0.7</v>
      </c>
      <c r="AR9" s="69">
        <v>0.8</v>
      </c>
      <c r="AS9" s="69"/>
      <c r="AT9" s="69"/>
      <c r="AU9" s="69">
        <v>0.75</v>
      </c>
      <c r="AV9" s="69">
        <v>4</v>
      </c>
      <c r="AW9" s="69"/>
      <c r="AX9" s="69"/>
      <c r="AY9" s="69">
        <v>3.44</v>
      </c>
      <c r="AZ9" s="69"/>
      <c r="BA9" s="69">
        <v>1.5</v>
      </c>
      <c r="BB9" s="69">
        <v>0</v>
      </c>
      <c r="BC9" s="69">
        <v>3</v>
      </c>
      <c r="BD9" s="69"/>
      <c r="BE9" s="69">
        <v>2.0099999999999998</v>
      </c>
      <c r="BF9" s="69">
        <v>2</v>
      </c>
      <c r="BG9" s="69">
        <v>0.88</v>
      </c>
      <c r="BH9" s="69"/>
      <c r="BI9" s="69">
        <v>1.48</v>
      </c>
      <c r="BJ9" s="69"/>
      <c r="BK9" s="69">
        <v>1.75</v>
      </c>
      <c r="BL9" s="69">
        <v>79.510000000000005</v>
      </c>
    </row>
    <row r="10" spans="1:64">
      <c r="A10" s="67">
        <v>205</v>
      </c>
      <c r="B10" s="68" t="s">
        <v>9</v>
      </c>
      <c r="C10" s="69">
        <v>4</v>
      </c>
      <c r="D10" s="69">
        <v>1.8</v>
      </c>
      <c r="E10" s="69">
        <v>3.75</v>
      </c>
      <c r="F10" s="69">
        <v>0.90999999999999992</v>
      </c>
      <c r="G10" s="69"/>
      <c r="H10" s="69">
        <v>1.2899999999999998</v>
      </c>
      <c r="I10" s="69">
        <v>1.25</v>
      </c>
      <c r="J10" s="69">
        <v>6.3000000000000007</v>
      </c>
      <c r="K10" s="69">
        <v>7.33</v>
      </c>
      <c r="L10" s="69"/>
      <c r="M10" s="69">
        <v>3.4</v>
      </c>
      <c r="N10" s="69">
        <v>4.3</v>
      </c>
      <c r="O10" s="69"/>
      <c r="P10" s="69"/>
      <c r="Q10" s="69"/>
      <c r="R10" s="69"/>
      <c r="S10" s="69">
        <v>1</v>
      </c>
      <c r="T10" s="69">
        <v>3</v>
      </c>
      <c r="U10" s="69"/>
      <c r="V10" s="69">
        <v>2.4</v>
      </c>
      <c r="W10" s="69">
        <v>2.1800000000000002</v>
      </c>
      <c r="X10" s="69">
        <v>2.2000000000000002</v>
      </c>
      <c r="Y10" s="69">
        <v>3.6</v>
      </c>
      <c r="Z10" s="69">
        <v>0.35</v>
      </c>
      <c r="AA10" s="69">
        <v>1</v>
      </c>
      <c r="AB10" s="69">
        <v>3</v>
      </c>
      <c r="AC10" s="69">
        <v>1</v>
      </c>
      <c r="AD10" s="69"/>
      <c r="AE10" s="69">
        <v>3.5</v>
      </c>
      <c r="AF10" s="69">
        <v>5</v>
      </c>
      <c r="AG10" s="69">
        <v>1</v>
      </c>
      <c r="AH10" s="69">
        <v>2</v>
      </c>
      <c r="AI10" s="69">
        <v>2.8000000000000003</v>
      </c>
      <c r="AJ10" s="69">
        <v>1.9</v>
      </c>
      <c r="AK10" s="69">
        <v>1</v>
      </c>
      <c r="AL10" s="69">
        <v>1.2</v>
      </c>
      <c r="AM10" s="69"/>
      <c r="AN10" s="69">
        <v>1.6</v>
      </c>
      <c r="AO10" s="69">
        <v>4.5999999999999996</v>
      </c>
      <c r="AP10" s="69">
        <v>1</v>
      </c>
      <c r="AQ10" s="69">
        <v>3.13</v>
      </c>
      <c r="AR10" s="69">
        <v>2.2000000000000002</v>
      </c>
      <c r="AS10" s="69">
        <v>0.8</v>
      </c>
      <c r="AT10" s="69"/>
      <c r="AU10" s="69">
        <v>0.7</v>
      </c>
      <c r="AV10" s="69">
        <v>4.55</v>
      </c>
      <c r="AW10" s="69">
        <v>2.63</v>
      </c>
      <c r="AX10" s="69"/>
      <c r="AY10" s="69">
        <v>6.6300000000000008</v>
      </c>
      <c r="AZ10" s="69">
        <v>2</v>
      </c>
      <c r="BA10" s="69">
        <v>5</v>
      </c>
      <c r="BB10" s="69">
        <v>1</v>
      </c>
      <c r="BC10" s="69">
        <v>3.5</v>
      </c>
      <c r="BD10" s="69">
        <v>4.5</v>
      </c>
      <c r="BE10" s="69">
        <v>1.8</v>
      </c>
      <c r="BF10" s="69">
        <v>1.7599999999999998</v>
      </c>
      <c r="BG10" s="69">
        <v>3.45</v>
      </c>
      <c r="BH10" s="69"/>
      <c r="BI10" s="69">
        <v>3.95</v>
      </c>
      <c r="BJ10" s="69">
        <v>2</v>
      </c>
      <c r="BK10" s="69">
        <v>2.5299999999999998</v>
      </c>
      <c r="BL10" s="69">
        <v>131.78999999999996</v>
      </c>
    </row>
    <row r="11" spans="1:64">
      <c r="A11" s="67">
        <v>206</v>
      </c>
      <c r="B11" s="68" t="s">
        <v>10</v>
      </c>
      <c r="C11" s="69">
        <v>1</v>
      </c>
      <c r="D11" s="69"/>
      <c r="E11" s="69">
        <v>0.8</v>
      </c>
      <c r="F11" s="69">
        <v>0.38</v>
      </c>
      <c r="G11" s="69"/>
      <c r="H11" s="69">
        <v>0.63</v>
      </c>
      <c r="I11" s="69">
        <v>0.25</v>
      </c>
      <c r="J11" s="69">
        <v>6.18</v>
      </c>
      <c r="K11" s="69">
        <v>2.7</v>
      </c>
      <c r="L11" s="69">
        <v>2.63</v>
      </c>
      <c r="M11" s="69">
        <v>2.58</v>
      </c>
      <c r="N11" s="69">
        <v>3.84</v>
      </c>
      <c r="O11" s="69"/>
      <c r="P11" s="69">
        <v>0.25</v>
      </c>
      <c r="Q11" s="69">
        <v>1.55</v>
      </c>
      <c r="R11" s="69"/>
      <c r="S11" s="69"/>
      <c r="T11" s="69"/>
      <c r="U11" s="69">
        <v>0.75</v>
      </c>
      <c r="V11" s="69"/>
      <c r="W11" s="69">
        <v>1.28</v>
      </c>
      <c r="X11" s="69"/>
      <c r="Y11" s="69">
        <v>1.7</v>
      </c>
      <c r="Z11" s="69">
        <v>0.08</v>
      </c>
      <c r="AA11" s="69">
        <v>0.75</v>
      </c>
      <c r="AB11" s="69">
        <v>0.98</v>
      </c>
      <c r="AC11" s="69">
        <v>1</v>
      </c>
      <c r="AD11" s="69"/>
      <c r="AE11" s="69">
        <v>0.35</v>
      </c>
      <c r="AF11" s="69">
        <v>1</v>
      </c>
      <c r="AG11" s="69">
        <v>1</v>
      </c>
      <c r="AH11" s="69">
        <v>1.5</v>
      </c>
      <c r="AI11" s="69">
        <v>2.5499999999999998</v>
      </c>
      <c r="AJ11" s="69">
        <v>0.75</v>
      </c>
      <c r="AK11" s="69"/>
      <c r="AL11" s="69">
        <v>1.5</v>
      </c>
      <c r="AM11" s="69">
        <v>0.28000000000000003</v>
      </c>
      <c r="AN11" s="69">
        <v>0.4</v>
      </c>
      <c r="AO11" s="69">
        <v>5.28</v>
      </c>
      <c r="AP11" s="69">
        <v>0.1</v>
      </c>
      <c r="AQ11" s="69">
        <v>0.5</v>
      </c>
      <c r="AR11" s="69"/>
      <c r="AS11" s="69"/>
      <c r="AT11" s="69"/>
      <c r="AU11" s="69"/>
      <c r="AV11" s="69">
        <v>0.85</v>
      </c>
      <c r="AW11" s="69"/>
      <c r="AX11" s="69">
        <v>0.88</v>
      </c>
      <c r="AY11" s="69">
        <v>3.15</v>
      </c>
      <c r="AZ11" s="69"/>
      <c r="BA11" s="69">
        <v>1</v>
      </c>
      <c r="BB11" s="69">
        <v>0.4</v>
      </c>
      <c r="BC11" s="69">
        <v>1.05</v>
      </c>
      <c r="BD11" s="69">
        <v>0.2</v>
      </c>
      <c r="BE11" s="69">
        <v>0.75</v>
      </c>
      <c r="BF11" s="69">
        <v>0.8</v>
      </c>
      <c r="BG11" s="69">
        <v>1.35</v>
      </c>
      <c r="BH11" s="69"/>
      <c r="BI11" s="69">
        <v>1.5</v>
      </c>
      <c r="BJ11" s="69"/>
      <c r="BK11" s="69"/>
      <c r="BL11" s="69">
        <v>56.47</v>
      </c>
    </row>
    <row r="12" spans="1:64">
      <c r="A12" s="67">
        <v>207</v>
      </c>
      <c r="B12" s="68" t="s">
        <v>11</v>
      </c>
      <c r="C12" s="69">
        <v>1.65</v>
      </c>
      <c r="D12" s="69"/>
      <c r="E12" s="69">
        <v>2.12</v>
      </c>
      <c r="F12" s="69">
        <v>1.3</v>
      </c>
      <c r="G12" s="69">
        <v>1</v>
      </c>
      <c r="H12" s="69">
        <v>1.1600000000000001</v>
      </c>
      <c r="I12" s="69"/>
      <c r="J12" s="69">
        <v>19.520000000000003</v>
      </c>
      <c r="K12" s="69">
        <v>10.48</v>
      </c>
      <c r="L12" s="69"/>
      <c r="M12" s="69"/>
      <c r="N12" s="69">
        <v>5.2700000000000005</v>
      </c>
      <c r="O12" s="69"/>
      <c r="P12" s="69">
        <v>9.98</v>
      </c>
      <c r="Q12" s="69">
        <v>15.430000000000001</v>
      </c>
      <c r="R12" s="69"/>
      <c r="S12" s="69"/>
      <c r="T12" s="69"/>
      <c r="U12" s="69">
        <v>8.6300000000000008</v>
      </c>
      <c r="V12" s="69">
        <v>3</v>
      </c>
      <c r="W12" s="69">
        <v>2.7300000000000004</v>
      </c>
      <c r="X12" s="69"/>
      <c r="Y12" s="69">
        <v>1.4000000000000001</v>
      </c>
      <c r="Z12" s="69">
        <v>0.7</v>
      </c>
      <c r="AA12" s="69">
        <v>0.5</v>
      </c>
      <c r="AB12" s="69">
        <v>2.7800000000000007</v>
      </c>
      <c r="AC12" s="69">
        <v>2.25</v>
      </c>
      <c r="AD12" s="69"/>
      <c r="AE12" s="69"/>
      <c r="AF12" s="69"/>
      <c r="AG12" s="69">
        <v>0.8</v>
      </c>
      <c r="AH12" s="69">
        <v>2.0300000000000002</v>
      </c>
      <c r="AI12" s="69">
        <v>4.66</v>
      </c>
      <c r="AJ12" s="69">
        <v>2.38</v>
      </c>
      <c r="AK12" s="69"/>
      <c r="AL12" s="69">
        <v>1.03</v>
      </c>
      <c r="AM12" s="69">
        <v>1</v>
      </c>
      <c r="AN12" s="69"/>
      <c r="AO12" s="69">
        <v>12.889999999999999</v>
      </c>
      <c r="AP12" s="69">
        <v>0.85</v>
      </c>
      <c r="AQ12" s="69"/>
      <c r="AR12" s="69"/>
      <c r="AS12" s="69"/>
      <c r="AT12" s="69">
        <v>2.25</v>
      </c>
      <c r="AU12" s="69"/>
      <c r="AV12" s="69">
        <v>4.2</v>
      </c>
      <c r="AW12" s="69"/>
      <c r="AX12" s="69">
        <v>5.29</v>
      </c>
      <c r="AY12" s="69">
        <v>11.33</v>
      </c>
      <c r="AZ12" s="69"/>
      <c r="BA12" s="69">
        <v>2.2000000000000002</v>
      </c>
      <c r="BB12" s="69">
        <v>0.5</v>
      </c>
      <c r="BC12" s="69">
        <v>1.7</v>
      </c>
      <c r="BD12" s="69"/>
      <c r="BE12" s="69">
        <v>0.5</v>
      </c>
      <c r="BF12" s="69">
        <v>3.2</v>
      </c>
      <c r="BG12" s="69">
        <v>2.31</v>
      </c>
      <c r="BH12" s="69">
        <v>2.2799999999999998</v>
      </c>
      <c r="BI12" s="69">
        <v>3.9499999999999997</v>
      </c>
      <c r="BJ12" s="69"/>
      <c r="BK12" s="69"/>
      <c r="BL12" s="69">
        <v>155.24999999999997</v>
      </c>
    </row>
    <row r="13" spans="1:64">
      <c r="A13" s="67">
        <v>209</v>
      </c>
      <c r="B13" s="68" t="s">
        <v>288</v>
      </c>
      <c r="C13" s="69">
        <v>1.18</v>
      </c>
      <c r="D13" s="69"/>
      <c r="E13" s="69">
        <v>3.6899999999999995</v>
      </c>
      <c r="F13" s="69">
        <v>1.5</v>
      </c>
      <c r="G13" s="69"/>
      <c r="H13" s="69">
        <v>2.3200000000000003</v>
      </c>
      <c r="I13" s="69"/>
      <c r="J13" s="69">
        <v>8.85</v>
      </c>
      <c r="K13" s="69">
        <v>4.8600000000000003</v>
      </c>
      <c r="L13" s="69">
        <v>0.63</v>
      </c>
      <c r="M13" s="69">
        <v>1.45</v>
      </c>
      <c r="N13" s="69"/>
      <c r="O13" s="69"/>
      <c r="P13" s="69"/>
      <c r="Q13" s="69"/>
      <c r="R13" s="69"/>
      <c r="S13" s="69">
        <v>11.200000000000001</v>
      </c>
      <c r="T13" s="69">
        <v>3</v>
      </c>
      <c r="U13" s="69"/>
      <c r="V13" s="69">
        <v>14.129999999999999</v>
      </c>
      <c r="W13" s="69">
        <v>2.4700000000000002</v>
      </c>
      <c r="X13" s="69"/>
      <c r="Y13" s="69">
        <v>2.8500000000000005</v>
      </c>
      <c r="Z13" s="69"/>
      <c r="AA13" s="69">
        <v>0.75</v>
      </c>
      <c r="AB13" s="69">
        <v>1.56</v>
      </c>
      <c r="AC13" s="69">
        <v>1.35</v>
      </c>
      <c r="AD13" s="69"/>
      <c r="AE13" s="69"/>
      <c r="AF13" s="69"/>
      <c r="AG13" s="69">
        <v>0.5</v>
      </c>
      <c r="AH13" s="69">
        <v>2.0299999999999998</v>
      </c>
      <c r="AI13" s="69">
        <v>3.7399999999999998</v>
      </c>
      <c r="AJ13" s="69">
        <v>0.59</v>
      </c>
      <c r="AK13" s="69"/>
      <c r="AL13" s="69">
        <v>2.35</v>
      </c>
      <c r="AM13" s="69">
        <v>1.03</v>
      </c>
      <c r="AN13" s="69"/>
      <c r="AO13" s="69">
        <v>6.64</v>
      </c>
      <c r="AP13" s="69"/>
      <c r="AQ13" s="69"/>
      <c r="AR13" s="69">
        <v>2.95</v>
      </c>
      <c r="AS13" s="69"/>
      <c r="AT13" s="69"/>
      <c r="AU13" s="69"/>
      <c r="AV13" s="69">
        <v>1.7999999999999998</v>
      </c>
      <c r="AW13" s="69"/>
      <c r="AX13" s="69"/>
      <c r="AY13" s="69">
        <v>3.9200000000000004</v>
      </c>
      <c r="AZ13" s="69"/>
      <c r="BA13" s="69">
        <v>1.21</v>
      </c>
      <c r="BB13" s="69">
        <v>1.5</v>
      </c>
      <c r="BC13" s="69">
        <v>2.6500000000000004</v>
      </c>
      <c r="BD13" s="69"/>
      <c r="BE13" s="69">
        <v>0.85</v>
      </c>
      <c r="BF13" s="69">
        <v>3.1399999999999997</v>
      </c>
      <c r="BG13" s="69">
        <v>2.2999999999999998</v>
      </c>
      <c r="BH13" s="69"/>
      <c r="BI13" s="69">
        <v>3.63</v>
      </c>
      <c r="BJ13" s="69"/>
      <c r="BK13" s="69"/>
      <c r="BL13" s="69">
        <v>102.61999999999998</v>
      </c>
    </row>
    <row r="14" spans="1:64">
      <c r="A14" s="67">
        <v>210</v>
      </c>
      <c r="B14" s="68" t="s">
        <v>13</v>
      </c>
      <c r="C14" s="69">
        <v>2.71</v>
      </c>
      <c r="D14" s="69"/>
      <c r="E14" s="69">
        <v>2.09</v>
      </c>
      <c r="F14" s="69">
        <v>3.9000000000000004</v>
      </c>
      <c r="G14" s="69"/>
      <c r="H14" s="69">
        <v>1.98</v>
      </c>
      <c r="I14" s="69"/>
      <c r="J14" s="69">
        <v>8.99</v>
      </c>
      <c r="K14" s="69">
        <v>11.35</v>
      </c>
      <c r="L14" s="69">
        <v>2.5099999999999998</v>
      </c>
      <c r="M14" s="69">
        <v>5.0999999999999996</v>
      </c>
      <c r="N14" s="69">
        <v>8.52</v>
      </c>
      <c r="O14" s="69"/>
      <c r="P14" s="69"/>
      <c r="Q14" s="69"/>
      <c r="R14" s="69"/>
      <c r="S14" s="69"/>
      <c r="T14" s="69"/>
      <c r="U14" s="69"/>
      <c r="V14" s="69"/>
      <c r="W14" s="69">
        <v>2.94</v>
      </c>
      <c r="X14" s="69"/>
      <c r="Y14" s="69">
        <v>2.91</v>
      </c>
      <c r="Z14" s="69"/>
      <c r="AA14" s="69">
        <v>1</v>
      </c>
      <c r="AB14" s="69">
        <v>3.4</v>
      </c>
      <c r="AC14" s="69">
        <v>2.8000000000000003</v>
      </c>
      <c r="AD14" s="69">
        <v>0.4</v>
      </c>
      <c r="AE14" s="69"/>
      <c r="AF14" s="69"/>
      <c r="AG14" s="69">
        <v>1</v>
      </c>
      <c r="AH14" s="69">
        <v>2.36</v>
      </c>
      <c r="AI14" s="69">
        <v>5.35</v>
      </c>
      <c r="AJ14" s="69">
        <v>2.7899999999999996</v>
      </c>
      <c r="AK14" s="69"/>
      <c r="AL14" s="69">
        <v>2.31</v>
      </c>
      <c r="AM14" s="69">
        <v>1.4</v>
      </c>
      <c r="AN14" s="69"/>
      <c r="AO14" s="69">
        <v>11.7</v>
      </c>
      <c r="AP14" s="69"/>
      <c r="AQ14" s="69"/>
      <c r="AR14" s="69"/>
      <c r="AS14" s="69"/>
      <c r="AT14" s="69"/>
      <c r="AU14" s="69"/>
      <c r="AV14" s="69">
        <v>4</v>
      </c>
      <c r="AW14" s="69"/>
      <c r="AX14" s="69"/>
      <c r="AY14" s="69">
        <v>9.6499999999999986</v>
      </c>
      <c r="AZ14" s="69"/>
      <c r="BA14" s="69">
        <v>3.9</v>
      </c>
      <c r="BB14" s="69">
        <v>1</v>
      </c>
      <c r="BC14" s="69">
        <v>2.9</v>
      </c>
      <c r="BD14" s="69"/>
      <c r="BE14" s="69">
        <v>1.7299999999999998</v>
      </c>
      <c r="BF14" s="69">
        <v>4.9000000000000004</v>
      </c>
      <c r="BG14" s="69">
        <v>3.2800000000000002</v>
      </c>
      <c r="BH14" s="69"/>
      <c r="BI14" s="69">
        <v>3.05</v>
      </c>
      <c r="BJ14" s="69"/>
      <c r="BK14" s="69"/>
      <c r="BL14" s="69">
        <v>121.92000000000003</v>
      </c>
    </row>
    <row r="15" spans="1:64">
      <c r="A15" s="67">
        <v>211</v>
      </c>
      <c r="B15" s="68" t="s">
        <v>289</v>
      </c>
      <c r="C15" s="69"/>
      <c r="D15" s="69"/>
      <c r="E15" s="69">
        <v>0.23</v>
      </c>
      <c r="F15" s="69"/>
      <c r="G15" s="69"/>
      <c r="H15" s="69"/>
      <c r="I15" s="69"/>
      <c r="J15" s="69">
        <v>0.81</v>
      </c>
      <c r="K15" s="69"/>
      <c r="L15" s="69"/>
      <c r="M15" s="69"/>
      <c r="N15" s="69"/>
      <c r="O15" s="69"/>
      <c r="P15" s="69"/>
      <c r="Q15" s="69"/>
      <c r="R15" s="69"/>
      <c r="S15" s="69">
        <v>0</v>
      </c>
      <c r="T15" s="69"/>
      <c r="U15" s="69"/>
      <c r="V15" s="69">
        <v>5.45</v>
      </c>
      <c r="W15" s="69"/>
      <c r="X15" s="69"/>
      <c r="Y15" s="69">
        <v>0.13</v>
      </c>
      <c r="Z15" s="69"/>
      <c r="AA15" s="69"/>
      <c r="AB15" s="69">
        <v>0.2</v>
      </c>
      <c r="AC15" s="69"/>
      <c r="AD15" s="69"/>
      <c r="AE15" s="69"/>
      <c r="AF15" s="69"/>
      <c r="AG15" s="69"/>
      <c r="AH15" s="69">
        <v>0.05</v>
      </c>
      <c r="AI15" s="69">
        <v>0.8</v>
      </c>
      <c r="AJ15" s="69"/>
      <c r="AK15" s="69"/>
      <c r="AL15" s="69"/>
      <c r="AM15" s="69"/>
      <c r="AN15" s="69"/>
      <c r="AO15" s="69">
        <v>4.88</v>
      </c>
      <c r="AP15" s="69"/>
      <c r="AQ15" s="69"/>
      <c r="AR15" s="69"/>
      <c r="AS15" s="69"/>
      <c r="AT15" s="69"/>
      <c r="AU15" s="69"/>
      <c r="AV15" s="69"/>
      <c r="AW15" s="69"/>
      <c r="AX15" s="69"/>
      <c r="AY15" s="69">
        <v>2.2999999999999998</v>
      </c>
      <c r="AZ15" s="69"/>
      <c r="BA15" s="69">
        <v>0.5</v>
      </c>
      <c r="BB15" s="69"/>
      <c r="BC15" s="69">
        <v>0.6</v>
      </c>
      <c r="BD15" s="69"/>
      <c r="BE15" s="69"/>
      <c r="BF15" s="69">
        <v>1.1299999999999999</v>
      </c>
      <c r="BG15" s="69"/>
      <c r="BH15" s="69"/>
      <c r="BI15" s="69">
        <v>0.3</v>
      </c>
      <c r="BJ15" s="69"/>
      <c r="BK15" s="69"/>
      <c r="BL15" s="69">
        <v>17.380000000000003</v>
      </c>
    </row>
    <row r="16" spans="1:64">
      <c r="A16" s="67">
        <v>212</v>
      </c>
      <c r="B16" s="68" t="s">
        <v>290</v>
      </c>
      <c r="C16" s="69"/>
      <c r="D16" s="69"/>
      <c r="E16" s="69">
        <v>0.4</v>
      </c>
      <c r="F16" s="69"/>
      <c r="G16" s="69"/>
      <c r="H16" s="69"/>
      <c r="I16" s="69"/>
      <c r="J16" s="69">
        <v>1.85</v>
      </c>
      <c r="K16" s="69">
        <v>1.4</v>
      </c>
      <c r="L16" s="69"/>
      <c r="M16" s="69"/>
      <c r="N16" s="69">
        <v>1.2</v>
      </c>
      <c r="O16" s="69"/>
      <c r="P16" s="69"/>
      <c r="Q16" s="69"/>
      <c r="R16" s="69"/>
      <c r="S16" s="69"/>
      <c r="T16" s="69"/>
      <c r="U16" s="69"/>
      <c r="V16" s="69"/>
      <c r="W16" s="69">
        <v>0.3</v>
      </c>
      <c r="X16" s="69"/>
      <c r="Y16" s="69"/>
      <c r="Z16" s="69"/>
      <c r="AA16" s="69"/>
      <c r="AB16" s="69"/>
      <c r="AC16" s="69"/>
      <c r="AD16" s="69"/>
      <c r="AE16" s="69"/>
      <c r="AF16" s="69"/>
      <c r="AG16" s="69">
        <v>0</v>
      </c>
      <c r="AH16" s="69"/>
      <c r="AI16" s="69">
        <v>0.75</v>
      </c>
      <c r="AJ16" s="69">
        <v>0.05</v>
      </c>
      <c r="AK16" s="69"/>
      <c r="AL16" s="69">
        <v>0.08</v>
      </c>
      <c r="AM16" s="69"/>
      <c r="AN16" s="69"/>
      <c r="AO16" s="69">
        <v>3.2</v>
      </c>
      <c r="AP16" s="69"/>
      <c r="AQ16" s="69"/>
      <c r="AR16" s="69"/>
      <c r="AS16" s="69"/>
      <c r="AT16" s="69"/>
      <c r="AU16" s="69"/>
      <c r="AV16" s="69"/>
      <c r="AW16" s="69"/>
      <c r="AX16" s="69"/>
      <c r="AY16" s="69">
        <v>1.1000000000000001</v>
      </c>
      <c r="AZ16" s="69"/>
      <c r="BA16" s="69"/>
      <c r="BB16" s="69"/>
      <c r="BC16" s="69">
        <v>0.6</v>
      </c>
      <c r="BD16" s="69"/>
      <c r="BE16" s="69"/>
      <c r="BF16" s="69">
        <v>0.2</v>
      </c>
      <c r="BG16" s="69">
        <v>0.1</v>
      </c>
      <c r="BH16" s="69"/>
      <c r="BI16" s="69">
        <v>0.45</v>
      </c>
      <c r="BJ16" s="69"/>
      <c r="BK16" s="69"/>
      <c r="BL16" s="69">
        <v>11.68</v>
      </c>
    </row>
    <row r="17" spans="1:64">
      <c r="A17" s="67">
        <v>213</v>
      </c>
      <c r="B17" s="68" t="s">
        <v>291</v>
      </c>
      <c r="C17" s="69"/>
      <c r="D17" s="69"/>
      <c r="E17" s="69">
        <v>0.25</v>
      </c>
      <c r="F17" s="69"/>
      <c r="G17" s="69"/>
      <c r="H17" s="69"/>
      <c r="I17" s="69"/>
      <c r="J17" s="69"/>
      <c r="K17" s="69"/>
      <c r="L17" s="69"/>
      <c r="M17" s="69"/>
      <c r="N17" s="69">
        <v>1.8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>
        <v>1.5</v>
      </c>
      <c r="AJ17" s="69"/>
      <c r="AK17" s="69"/>
      <c r="AL17" s="69">
        <v>0.45</v>
      </c>
      <c r="AM17" s="69"/>
      <c r="AN17" s="69"/>
      <c r="AO17" s="69">
        <v>1.28</v>
      </c>
      <c r="AP17" s="69"/>
      <c r="AQ17" s="69"/>
      <c r="AR17" s="69"/>
      <c r="AS17" s="69"/>
      <c r="AT17" s="69"/>
      <c r="AU17" s="69"/>
      <c r="AV17" s="69"/>
      <c r="AW17" s="69"/>
      <c r="AX17" s="69"/>
      <c r="AY17" s="69">
        <v>1.03</v>
      </c>
      <c r="AZ17" s="69"/>
      <c r="BA17" s="69"/>
      <c r="BB17" s="69"/>
      <c r="BC17" s="69"/>
      <c r="BD17" s="69"/>
      <c r="BE17" s="69"/>
      <c r="BF17" s="69"/>
      <c r="BG17" s="69"/>
      <c r="BH17" s="69"/>
      <c r="BI17" s="69">
        <v>0.15000000000000002</v>
      </c>
      <c r="BJ17" s="69"/>
      <c r="BK17" s="69"/>
      <c r="BL17" s="69">
        <v>6.4600000000000009</v>
      </c>
    </row>
    <row r="18" spans="1:64">
      <c r="A18" s="67">
        <v>214</v>
      </c>
      <c r="B18" s="68" t="s">
        <v>17</v>
      </c>
      <c r="C18" s="69">
        <v>1.3</v>
      </c>
      <c r="D18" s="69"/>
      <c r="E18" s="69">
        <v>0.75</v>
      </c>
      <c r="F18" s="69">
        <v>0.8</v>
      </c>
      <c r="G18" s="69"/>
      <c r="H18" s="69">
        <v>0.56000000000000005</v>
      </c>
      <c r="I18" s="69"/>
      <c r="J18" s="69">
        <v>4.9200000000000008</v>
      </c>
      <c r="K18" s="69">
        <v>3.74</v>
      </c>
      <c r="L18" s="69">
        <v>1.58</v>
      </c>
      <c r="M18" s="69">
        <v>1.95</v>
      </c>
      <c r="N18" s="69">
        <v>1.6099999999999999</v>
      </c>
      <c r="O18" s="69"/>
      <c r="P18" s="69"/>
      <c r="Q18" s="69"/>
      <c r="R18" s="69"/>
      <c r="S18" s="69"/>
      <c r="T18" s="69"/>
      <c r="U18" s="69"/>
      <c r="V18" s="69"/>
      <c r="W18" s="69">
        <v>1.1599999999999999</v>
      </c>
      <c r="X18" s="69"/>
      <c r="Y18" s="69">
        <v>1.1000000000000001</v>
      </c>
      <c r="Z18" s="69"/>
      <c r="AA18" s="69"/>
      <c r="AB18" s="69">
        <v>0.39999999999999997</v>
      </c>
      <c r="AC18" s="69">
        <v>2</v>
      </c>
      <c r="AD18" s="69"/>
      <c r="AE18" s="69"/>
      <c r="AF18" s="69"/>
      <c r="AG18" s="69">
        <v>0.4</v>
      </c>
      <c r="AH18" s="69">
        <v>0.69</v>
      </c>
      <c r="AI18" s="69">
        <v>1.71</v>
      </c>
      <c r="AJ18" s="69">
        <v>0.88</v>
      </c>
      <c r="AK18" s="69"/>
      <c r="AL18" s="69">
        <v>0.53</v>
      </c>
      <c r="AM18" s="69">
        <v>1</v>
      </c>
      <c r="AN18" s="69"/>
      <c r="AO18" s="69">
        <v>4.4800000000000004</v>
      </c>
      <c r="AP18" s="69"/>
      <c r="AQ18" s="69"/>
      <c r="AR18" s="69"/>
      <c r="AS18" s="69"/>
      <c r="AT18" s="69"/>
      <c r="AU18" s="69"/>
      <c r="AV18" s="69">
        <v>1.1000000000000001</v>
      </c>
      <c r="AW18" s="69"/>
      <c r="AX18" s="69"/>
      <c r="AY18" s="69">
        <v>2</v>
      </c>
      <c r="AZ18" s="69"/>
      <c r="BA18" s="69">
        <v>1.75</v>
      </c>
      <c r="BB18" s="69">
        <v>0.1</v>
      </c>
      <c r="BC18" s="69">
        <v>2</v>
      </c>
      <c r="BD18" s="69"/>
      <c r="BE18" s="69">
        <v>0.57999999999999996</v>
      </c>
      <c r="BF18" s="69">
        <v>1.33</v>
      </c>
      <c r="BG18" s="69">
        <v>1.2</v>
      </c>
      <c r="BH18" s="69"/>
      <c r="BI18" s="69">
        <v>1.05</v>
      </c>
      <c r="BJ18" s="69"/>
      <c r="BK18" s="69"/>
      <c r="BL18" s="69">
        <v>42.669999999999995</v>
      </c>
    </row>
    <row r="19" spans="1:64">
      <c r="A19" s="67">
        <v>215</v>
      </c>
      <c r="B19" s="68" t="s">
        <v>292</v>
      </c>
      <c r="C19" s="69">
        <v>0.89999999999999991</v>
      </c>
      <c r="D19" s="69"/>
      <c r="E19" s="69">
        <v>1.75</v>
      </c>
      <c r="F19" s="69">
        <v>0.6</v>
      </c>
      <c r="G19" s="69"/>
      <c r="H19" s="69">
        <v>1.68</v>
      </c>
      <c r="I19" s="69"/>
      <c r="J19" s="69">
        <v>4.2699999999999996</v>
      </c>
      <c r="K19" s="69">
        <v>1.8</v>
      </c>
      <c r="L19" s="69">
        <v>0.88</v>
      </c>
      <c r="M19" s="69">
        <v>2</v>
      </c>
      <c r="N19" s="69">
        <v>1.45</v>
      </c>
      <c r="O19" s="69"/>
      <c r="P19" s="69"/>
      <c r="Q19" s="69"/>
      <c r="R19" s="69"/>
      <c r="S19" s="69"/>
      <c r="T19" s="69"/>
      <c r="U19" s="69"/>
      <c r="V19" s="69">
        <v>4.9000000000000004</v>
      </c>
      <c r="W19" s="69">
        <v>0.45</v>
      </c>
      <c r="X19" s="69">
        <v>2.6</v>
      </c>
      <c r="Y19" s="69">
        <v>1.3499999999999999</v>
      </c>
      <c r="Z19" s="69"/>
      <c r="AA19" s="69">
        <v>0.6</v>
      </c>
      <c r="AB19" s="69">
        <v>2.61</v>
      </c>
      <c r="AC19" s="69"/>
      <c r="AD19" s="69"/>
      <c r="AE19" s="69"/>
      <c r="AF19" s="69">
        <v>0.4</v>
      </c>
      <c r="AG19" s="69">
        <v>0.5</v>
      </c>
      <c r="AH19" s="69">
        <v>2.4</v>
      </c>
      <c r="AI19" s="69">
        <v>3</v>
      </c>
      <c r="AJ19" s="69">
        <v>0.23</v>
      </c>
      <c r="AK19" s="69"/>
      <c r="AL19" s="69">
        <v>0.9</v>
      </c>
      <c r="AM19" s="69">
        <v>0.6</v>
      </c>
      <c r="AN19" s="69"/>
      <c r="AO19" s="69">
        <v>1</v>
      </c>
      <c r="AP19" s="69"/>
      <c r="AQ19" s="69"/>
      <c r="AR19" s="69"/>
      <c r="AS19" s="69">
        <v>8.1999999999999993</v>
      </c>
      <c r="AT19" s="69"/>
      <c r="AU19" s="69"/>
      <c r="AV19" s="69">
        <v>2.4</v>
      </c>
      <c r="AW19" s="69"/>
      <c r="AX19" s="69"/>
      <c r="AY19" s="69">
        <v>3</v>
      </c>
      <c r="AZ19" s="69"/>
      <c r="BA19" s="69">
        <v>2.5</v>
      </c>
      <c r="BB19" s="69">
        <v>0.2</v>
      </c>
      <c r="BC19" s="69">
        <v>2.75</v>
      </c>
      <c r="BD19" s="69">
        <v>0.25</v>
      </c>
      <c r="BE19" s="69">
        <v>0.3</v>
      </c>
      <c r="BF19" s="69">
        <v>1</v>
      </c>
      <c r="BG19" s="69">
        <v>3.7</v>
      </c>
      <c r="BH19" s="69"/>
      <c r="BI19" s="69"/>
      <c r="BJ19" s="69">
        <v>1.63</v>
      </c>
      <c r="BK19" s="69"/>
      <c r="BL19" s="69">
        <v>62.800000000000004</v>
      </c>
    </row>
    <row r="20" spans="1:64">
      <c r="A20" s="67">
        <v>216</v>
      </c>
      <c r="B20" s="68" t="s">
        <v>293</v>
      </c>
      <c r="C20" s="69">
        <v>2.0299999999999998</v>
      </c>
      <c r="D20" s="69"/>
      <c r="E20" s="69">
        <v>1.7999999999999998</v>
      </c>
      <c r="F20" s="69">
        <v>1.05</v>
      </c>
      <c r="G20" s="69"/>
      <c r="H20" s="69">
        <v>2.09</v>
      </c>
      <c r="I20" s="69"/>
      <c r="J20" s="69">
        <v>5.8000000000000007</v>
      </c>
      <c r="K20" s="69">
        <v>8.69</v>
      </c>
      <c r="L20" s="69">
        <v>3.7600000000000002</v>
      </c>
      <c r="M20" s="69">
        <v>3.2</v>
      </c>
      <c r="N20" s="69">
        <v>1.83</v>
      </c>
      <c r="O20" s="69"/>
      <c r="P20" s="69"/>
      <c r="Q20" s="69"/>
      <c r="R20" s="69"/>
      <c r="S20" s="69">
        <v>0.6</v>
      </c>
      <c r="T20" s="69"/>
      <c r="U20" s="69"/>
      <c r="V20" s="69">
        <v>1.34</v>
      </c>
      <c r="W20" s="69">
        <v>1.7</v>
      </c>
      <c r="X20" s="69"/>
      <c r="Y20" s="69">
        <v>3</v>
      </c>
      <c r="Z20" s="69"/>
      <c r="AA20" s="69">
        <v>0.6</v>
      </c>
      <c r="AB20" s="69">
        <v>2.7</v>
      </c>
      <c r="AC20" s="69">
        <v>2.9</v>
      </c>
      <c r="AD20" s="69"/>
      <c r="AE20" s="69"/>
      <c r="AF20" s="69"/>
      <c r="AG20" s="69">
        <v>0.15</v>
      </c>
      <c r="AH20" s="69">
        <v>2.63</v>
      </c>
      <c r="AI20" s="69">
        <v>4.7</v>
      </c>
      <c r="AJ20" s="69">
        <v>1.5</v>
      </c>
      <c r="AK20" s="69"/>
      <c r="AL20" s="69">
        <v>1.4</v>
      </c>
      <c r="AM20" s="69">
        <v>0.2</v>
      </c>
      <c r="AN20" s="69"/>
      <c r="AO20" s="69">
        <v>6.23</v>
      </c>
      <c r="AP20" s="69"/>
      <c r="AQ20" s="69"/>
      <c r="AR20" s="69">
        <v>1.5999999999999999</v>
      </c>
      <c r="AS20" s="69"/>
      <c r="AT20" s="69"/>
      <c r="AU20" s="69"/>
      <c r="AV20" s="69">
        <v>1.6800000000000002</v>
      </c>
      <c r="AW20" s="69"/>
      <c r="AX20" s="69"/>
      <c r="AY20" s="69">
        <v>7.45</v>
      </c>
      <c r="AZ20" s="69"/>
      <c r="BA20" s="69">
        <v>3.18</v>
      </c>
      <c r="BB20" s="69">
        <v>0.2</v>
      </c>
      <c r="BC20" s="69">
        <v>2</v>
      </c>
      <c r="BD20" s="69"/>
      <c r="BE20" s="69">
        <v>0.75</v>
      </c>
      <c r="BF20" s="69">
        <v>1.63</v>
      </c>
      <c r="BG20" s="69">
        <v>2.5999999999999996</v>
      </c>
      <c r="BH20" s="69"/>
      <c r="BI20" s="69">
        <v>2.96</v>
      </c>
      <c r="BJ20" s="69"/>
      <c r="BK20" s="69"/>
      <c r="BL20" s="69">
        <v>83.95</v>
      </c>
    </row>
    <row r="21" spans="1:64">
      <c r="A21" s="67">
        <v>217</v>
      </c>
      <c r="B21" s="68" t="s">
        <v>294</v>
      </c>
      <c r="C21" s="69">
        <v>2.63</v>
      </c>
      <c r="D21" s="69"/>
      <c r="E21" s="69">
        <v>3.45</v>
      </c>
      <c r="F21" s="69">
        <v>2.4</v>
      </c>
      <c r="G21" s="69"/>
      <c r="H21" s="69">
        <v>1.74</v>
      </c>
      <c r="I21" s="69"/>
      <c r="J21" s="69">
        <v>6.46</v>
      </c>
      <c r="K21" s="69">
        <v>10.49</v>
      </c>
      <c r="L21" s="69">
        <v>2.63</v>
      </c>
      <c r="M21" s="69">
        <v>9.5</v>
      </c>
      <c r="N21" s="69">
        <v>2.7799999999999994</v>
      </c>
      <c r="O21" s="69"/>
      <c r="P21" s="69"/>
      <c r="Q21" s="69"/>
      <c r="R21" s="69"/>
      <c r="S21" s="69"/>
      <c r="T21" s="69"/>
      <c r="U21" s="69"/>
      <c r="V21" s="69">
        <v>2</v>
      </c>
      <c r="W21" s="69">
        <v>3.17</v>
      </c>
      <c r="X21" s="69"/>
      <c r="Y21" s="69">
        <v>3</v>
      </c>
      <c r="Z21" s="69"/>
      <c r="AA21" s="69">
        <v>0.43</v>
      </c>
      <c r="AB21" s="69">
        <v>1.8</v>
      </c>
      <c r="AC21" s="69">
        <v>2.4</v>
      </c>
      <c r="AD21" s="69"/>
      <c r="AE21" s="69"/>
      <c r="AF21" s="69"/>
      <c r="AG21" s="69">
        <v>0.75</v>
      </c>
      <c r="AH21" s="69">
        <v>1.9200000000000004</v>
      </c>
      <c r="AI21" s="69">
        <v>5.3</v>
      </c>
      <c r="AJ21" s="69">
        <v>1.75</v>
      </c>
      <c r="AK21" s="69"/>
      <c r="AL21" s="69">
        <v>2</v>
      </c>
      <c r="AM21" s="69">
        <v>0.13</v>
      </c>
      <c r="AN21" s="69"/>
      <c r="AO21" s="69">
        <v>8.9499999999999993</v>
      </c>
      <c r="AP21" s="69"/>
      <c r="AQ21" s="69"/>
      <c r="AR21" s="69"/>
      <c r="AS21" s="69"/>
      <c r="AT21" s="69"/>
      <c r="AU21" s="69"/>
      <c r="AV21" s="69">
        <v>2.08</v>
      </c>
      <c r="AW21" s="69"/>
      <c r="AX21" s="69"/>
      <c r="AY21" s="69">
        <v>7.7</v>
      </c>
      <c r="AZ21" s="69"/>
      <c r="BA21" s="69">
        <v>3</v>
      </c>
      <c r="BB21" s="69">
        <v>0.18</v>
      </c>
      <c r="BC21" s="69">
        <v>2.8</v>
      </c>
      <c r="BD21" s="69"/>
      <c r="BE21" s="69">
        <v>1.9</v>
      </c>
      <c r="BF21" s="69">
        <v>1.8200000000000003</v>
      </c>
      <c r="BG21" s="69">
        <v>1.4</v>
      </c>
      <c r="BH21" s="69"/>
      <c r="BI21" s="69">
        <v>2.0100000000000002</v>
      </c>
      <c r="BJ21" s="69"/>
      <c r="BK21" s="69"/>
      <c r="BL21" s="69">
        <v>98.570000000000022</v>
      </c>
    </row>
    <row r="22" spans="1:64">
      <c r="A22" s="67">
        <v>218</v>
      </c>
      <c r="B22" s="68" t="s">
        <v>295</v>
      </c>
      <c r="C22" s="69">
        <v>2</v>
      </c>
      <c r="D22" s="69"/>
      <c r="E22" s="69">
        <v>1.55</v>
      </c>
      <c r="F22" s="69">
        <v>1.3</v>
      </c>
      <c r="G22" s="69"/>
      <c r="H22" s="69">
        <v>0.75</v>
      </c>
      <c r="I22" s="69"/>
      <c r="J22" s="69">
        <v>8.16</v>
      </c>
      <c r="K22" s="69">
        <v>4.3999999999999995</v>
      </c>
      <c r="L22" s="69">
        <v>3.99</v>
      </c>
      <c r="M22" s="69">
        <v>3.96</v>
      </c>
      <c r="N22" s="69">
        <v>0.98</v>
      </c>
      <c r="O22" s="69"/>
      <c r="P22" s="69"/>
      <c r="Q22" s="69"/>
      <c r="R22" s="69"/>
      <c r="S22" s="69"/>
      <c r="T22" s="69"/>
      <c r="U22" s="69"/>
      <c r="V22" s="69">
        <v>2</v>
      </c>
      <c r="W22" s="69">
        <v>2.1</v>
      </c>
      <c r="X22" s="69"/>
      <c r="Y22" s="69">
        <v>1.6600000000000001</v>
      </c>
      <c r="Z22" s="69"/>
      <c r="AA22" s="69">
        <v>0.5</v>
      </c>
      <c r="AB22" s="69">
        <v>2.16</v>
      </c>
      <c r="AC22" s="69">
        <v>2.7</v>
      </c>
      <c r="AD22" s="69"/>
      <c r="AE22" s="69"/>
      <c r="AF22" s="69"/>
      <c r="AG22" s="69">
        <v>1.2</v>
      </c>
      <c r="AH22" s="69">
        <v>1.4600000000000002</v>
      </c>
      <c r="AI22" s="69">
        <v>5.83</v>
      </c>
      <c r="AJ22" s="69">
        <v>1.45</v>
      </c>
      <c r="AK22" s="69"/>
      <c r="AL22" s="69">
        <v>0.92999999999999994</v>
      </c>
      <c r="AM22" s="69">
        <v>0.5</v>
      </c>
      <c r="AN22" s="69"/>
      <c r="AO22" s="69">
        <v>7.13</v>
      </c>
      <c r="AP22" s="69"/>
      <c r="AQ22" s="69"/>
      <c r="AR22" s="69"/>
      <c r="AS22" s="69"/>
      <c r="AT22" s="69"/>
      <c r="AU22" s="69"/>
      <c r="AV22" s="69">
        <v>1.8</v>
      </c>
      <c r="AW22" s="69"/>
      <c r="AX22" s="69"/>
      <c r="AY22" s="69">
        <v>4.7</v>
      </c>
      <c r="AZ22" s="69"/>
      <c r="BA22" s="69">
        <v>1.4000000000000004</v>
      </c>
      <c r="BB22" s="69">
        <v>0.25</v>
      </c>
      <c r="BC22" s="69">
        <v>1.38</v>
      </c>
      <c r="BD22" s="69"/>
      <c r="BE22" s="69">
        <v>1.1099999999999999</v>
      </c>
      <c r="BF22" s="69">
        <v>0.88</v>
      </c>
      <c r="BG22" s="69">
        <v>2</v>
      </c>
      <c r="BH22" s="69"/>
      <c r="BI22" s="69">
        <v>1.6800000000000004</v>
      </c>
      <c r="BJ22" s="69"/>
      <c r="BK22" s="69"/>
      <c r="BL22" s="69">
        <v>71.910000000000011</v>
      </c>
    </row>
    <row r="23" spans="1:64">
      <c r="A23" s="67">
        <v>219</v>
      </c>
      <c r="B23" s="68" t="s">
        <v>296</v>
      </c>
      <c r="C23" s="69">
        <v>0.78</v>
      </c>
      <c r="D23" s="69"/>
      <c r="E23" s="69">
        <v>2.13</v>
      </c>
      <c r="F23" s="69">
        <v>0.6</v>
      </c>
      <c r="G23" s="69"/>
      <c r="H23" s="69">
        <v>0.94</v>
      </c>
      <c r="I23" s="69"/>
      <c r="J23" s="69">
        <v>12.65</v>
      </c>
      <c r="K23" s="69">
        <v>6.85</v>
      </c>
      <c r="L23" s="69">
        <v>2.5</v>
      </c>
      <c r="M23" s="69">
        <v>2</v>
      </c>
      <c r="N23" s="69">
        <v>1.56</v>
      </c>
      <c r="O23" s="69"/>
      <c r="P23" s="69"/>
      <c r="Q23" s="69"/>
      <c r="R23" s="69"/>
      <c r="S23" s="69">
        <v>0.4</v>
      </c>
      <c r="T23" s="69"/>
      <c r="U23" s="69"/>
      <c r="V23" s="69">
        <v>2</v>
      </c>
      <c r="W23" s="69">
        <v>1.38</v>
      </c>
      <c r="X23" s="69"/>
      <c r="Y23" s="69">
        <v>2</v>
      </c>
      <c r="Z23" s="69"/>
      <c r="AA23" s="69">
        <v>0.75</v>
      </c>
      <c r="AB23" s="69">
        <v>1.75</v>
      </c>
      <c r="AC23" s="69">
        <v>1</v>
      </c>
      <c r="AD23" s="69">
        <v>0.1</v>
      </c>
      <c r="AE23" s="69"/>
      <c r="AF23" s="69"/>
      <c r="AG23" s="69">
        <v>0.5</v>
      </c>
      <c r="AH23" s="69">
        <v>2.4</v>
      </c>
      <c r="AI23" s="69">
        <v>5</v>
      </c>
      <c r="AJ23" s="69">
        <v>1</v>
      </c>
      <c r="AK23" s="69"/>
      <c r="AL23" s="69">
        <v>0.58000000000000007</v>
      </c>
      <c r="AM23" s="69">
        <v>0.35</v>
      </c>
      <c r="AN23" s="69"/>
      <c r="AO23" s="69">
        <v>9.1</v>
      </c>
      <c r="AP23" s="69"/>
      <c r="AQ23" s="69"/>
      <c r="AR23" s="69"/>
      <c r="AS23" s="69"/>
      <c r="AT23" s="69"/>
      <c r="AU23" s="69"/>
      <c r="AV23" s="69">
        <v>1.75</v>
      </c>
      <c r="AW23" s="69"/>
      <c r="AX23" s="69">
        <v>0.13</v>
      </c>
      <c r="AY23" s="69">
        <v>3.5</v>
      </c>
      <c r="AZ23" s="69"/>
      <c r="BA23" s="69">
        <v>0.5</v>
      </c>
      <c r="BB23" s="69">
        <v>0.5</v>
      </c>
      <c r="BC23" s="69">
        <v>1.6</v>
      </c>
      <c r="BD23" s="69"/>
      <c r="BE23" s="69">
        <v>0.35</v>
      </c>
      <c r="BF23" s="69">
        <v>2.2000000000000002</v>
      </c>
      <c r="BG23" s="69">
        <v>1</v>
      </c>
      <c r="BH23" s="69"/>
      <c r="BI23" s="69">
        <v>0.92999999999999994</v>
      </c>
      <c r="BJ23" s="69">
        <v>0.5</v>
      </c>
      <c r="BK23" s="69"/>
      <c r="BL23" s="69">
        <v>71.279999999999987</v>
      </c>
    </row>
    <row r="24" spans="1:64">
      <c r="A24" s="67">
        <v>230</v>
      </c>
      <c r="B24" s="68" t="s">
        <v>297</v>
      </c>
      <c r="C24" s="69"/>
      <c r="D24" s="69"/>
      <c r="E24" s="69"/>
      <c r="F24" s="69"/>
      <c r="G24" s="69"/>
      <c r="H24" s="69"/>
      <c r="I24" s="69"/>
      <c r="J24" s="69">
        <v>8</v>
      </c>
      <c r="K24" s="69"/>
      <c r="L24" s="69"/>
      <c r="M24" s="69"/>
      <c r="N24" s="69">
        <v>7.5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>
        <v>10.130000000000001</v>
      </c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>
        <v>25.630000000000003</v>
      </c>
    </row>
    <row r="25" spans="1:64">
      <c r="A25" s="67">
        <v>231</v>
      </c>
      <c r="B25" s="68" t="s">
        <v>298</v>
      </c>
      <c r="C25" s="69"/>
      <c r="D25" s="69"/>
      <c r="E25" s="69"/>
      <c r="F25" s="69"/>
      <c r="G25" s="69"/>
      <c r="H25" s="69"/>
      <c r="I25" s="69"/>
      <c r="J25" s="69">
        <v>3.2</v>
      </c>
      <c r="K25" s="69"/>
      <c r="L25" s="69"/>
      <c r="M25" s="69"/>
      <c r="N25" s="69">
        <v>1</v>
      </c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>
        <v>2.0499999999999998</v>
      </c>
      <c r="AP25" s="69"/>
      <c r="AQ25" s="69"/>
      <c r="AR25" s="69"/>
      <c r="AS25" s="69"/>
      <c r="AT25" s="69"/>
      <c r="AU25" s="69"/>
      <c r="AV25" s="69"/>
      <c r="AW25" s="69"/>
      <c r="AX25" s="69"/>
      <c r="AY25" s="69">
        <v>0.2</v>
      </c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>
        <v>6.45</v>
      </c>
    </row>
    <row r="26" spans="1:64">
      <c r="A26" s="67">
        <v>233</v>
      </c>
      <c r="B26" s="68" t="s">
        <v>299</v>
      </c>
      <c r="C26" s="69"/>
      <c r="D26" s="69"/>
      <c r="E26" s="69"/>
      <c r="F26" s="69"/>
      <c r="G26" s="69"/>
      <c r="H26" s="69"/>
      <c r="I26" s="69"/>
      <c r="J26" s="69">
        <v>14.7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>
        <v>6.45</v>
      </c>
      <c r="AP26" s="69"/>
      <c r="AQ26" s="69"/>
      <c r="AR26" s="69"/>
      <c r="AS26" s="69"/>
      <c r="AT26" s="69"/>
      <c r="AU26" s="69"/>
      <c r="AV26" s="69"/>
      <c r="AW26" s="69"/>
      <c r="AX26" s="69"/>
      <c r="AY26" s="69">
        <v>0.4</v>
      </c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>
        <v>21.549999999999997</v>
      </c>
    </row>
    <row r="27" spans="1:64">
      <c r="A27" s="67">
        <v>234</v>
      </c>
      <c r="B27" s="68" t="s">
        <v>300</v>
      </c>
      <c r="C27" s="69"/>
      <c r="D27" s="69"/>
      <c r="E27" s="69"/>
      <c r="F27" s="69"/>
      <c r="G27" s="69"/>
      <c r="H27" s="69"/>
      <c r="I27" s="69"/>
      <c r="J27" s="69">
        <v>3.85</v>
      </c>
      <c r="K27" s="69"/>
      <c r="L27" s="69"/>
      <c r="M27" s="69"/>
      <c r="N27" s="69">
        <v>0.6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>
        <v>3</v>
      </c>
      <c r="AP27" s="69"/>
      <c r="AQ27" s="69"/>
      <c r="AR27" s="69"/>
      <c r="AS27" s="69"/>
      <c r="AT27" s="69"/>
      <c r="AU27" s="69"/>
      <c r="AV27" s="69"/>
      <c r="AW27" s="69"/>
      <c r="AX27" s="69"/>
      <c r="AY27" s="69">
        <v>0.2</v>
      </c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>
        <v>7.6499999999999995</v>
      </c>
    </row>
    <row r="28" spans="1:64">
      <c r="A28" s="67">
        <v>235</v>
      </c>
      <c r="B28" s="68" t="s">
        <v>301</v>
      </c>
      <c r="C28" s="69"/>
      <c r="D28" s="69"/>
      <c r="E28" s="69"/>
      <c r="F28" s="69"/>
      <c r="G28" s="69"/>
      <c r="H28" s="69"/>
      <c r="I28" s="69"/>
      <c r="J28" s="69">
        <v>3.2</v>
      </c>
      <c r="K28" s="69"/>
      <c r="L28" s="69"/>
      <c r="M28" s="69"/>
      <c r="N28" s="69">
        <v>1</v>
      </c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>
        <v>3</v>
      </c>
      <c r="AP28" s="69"/>
      <c r="AQ28" s="69"/>
      <c r="AR28" s="69"/>
      <c r="AS28" s="69"/>
      <c r="AT28" s="69"/>
      <c r="AU28" s="69"/>
      <c r="AV28" s="69"/>
      <c r="AW28" s="69"/>
      <c r="AX28" s="69"/>
      <c r="AY28" s="69">
        <v>0.2</v>
      </c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>
        <v>7.4</v>
      </c>
    </row>
    <row r="29" spans="1:64">
      <c r="A29" s="67">
        <v>236</v>
      </c>
      <c r="B29" s="68" t="s">
        <v>302</v>
      </c>
      <c r="C29" s="69"/>
      <c r="D29" s="69"/>
      <c r="E29" s="69"/>
      <c r="F29" s="69"/>
      <c r="G29" s="69"/>
      <c r="H29" s="69"/>
      <c r="I29" s="69"/>
      <c r="J29" s="69">
        <v>6.6</v>
      </c>
      <c r="K29" s="69">
        <v>0.1</v>
      </c>
      <c r="L29" s="69"/>
      <c r="M29" s="69"/>
      <c r="N29" s="69">
        <v>5</v>
      </c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>
        <v>1.85</v>
      </c>
      <c r="Z29" s="69"/>
      <c r="AA29" s="69"/>
      <c r="AB29" s="69"/>
      <c r="AC29" s="69"/>
      <c r="AD29" s="69"/>
      <c r="AE29" s="69"/>
      <c r="AF29" s="69"/>
      <c r="AG29" s="69"/>
      <c r="AH29" s="69">
        <v>1</v>
      </c>
      <c r="AI29" s="69">
        <v>1</v>
      </c>
      <c r="AJ29" s="69"/>
      <c r="AK29" s="69"/>
      <c r="AL29" s="69"/>
      <c r="AM29" s="69"/>
      <c r="AN29" s="69"/>
      <c r="AO29" s="69">
        <v>2.2000000000000002</v>
      </c>
      <c r="AP29" s="69"/>
      <c r="AQ29" s="69"/>
      <c r="AR29" s="69"/>
      <c r="AS29" s="69"/>
      <c r="AT29" s="69"/>
      <c r="AU29" s="69"/>
      <c r="AV29" s="69">
        <v>1.95</v>
      </c>
      <c r="AW29" s="69"/>
      <c r="AX29" s="69"/>
      <c r="AY29" s="69">
        <v>1</v>
      </c>
      <c r="AZ29" s="69"/>
      <c r="BA29" s="69"/>
      <c r="BB29" s="69"/>
      <c r="BC29" s="69">
        <v>0.25</v>
      </c>
      <c r="BD29" s="69"/>
      <c r="BE29" s="69"/>
      <c r="BF29" s="69"/>
      <c r="BG29" s="69"/>
      <c r="BH29" s="69"/>
      <c r="BI29" s="69"/>
      <c r="BJ29" s="69"/>
      <c r="BK29" s="69"/>
      <c r="BL29" s="69">
        <v>20.95</v>
      </c>
    </row>
    <row r="30" spans="1:64">
      <c r="A30" s="67">
        <v>237</v>
      </c>
      <c r="B30" s="68" t="s">
        <v>303</v>
      </c>
      <c r="C30" s="69"/>
      <c r="D30" s="69"/>
      <c r="E30" s="69"/>
      <c r="F30" s="69"/>
      <c r="G30" s="69"/>
      <c r="H30" s="69"/>
      <c r="I30" s="69"/>
      <c r="J30" s="69">
        <v>5.45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>
        <v>3.6</v>
      </c>
      <c r="AP30" s="69"/>
      <c r="AQ30" s="69"/>
      <c r="AR30" s="69"/>
      <c r="AS30" s="69"/>
      <c r="AT30" s="69"/>
      <c r="AU30" s="69"/>
      <c r="AV30" s="69"/>
      <c r="AW30" s="69"/>
      <c r="AX30" s="69"/>
      <c r="AY30" s="69">
        <v>0.2</v>
      </c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>
        <v>9.25</v>
      </c>
    </row>
    <row r="31" spans="1:64" s="70" customFormat="1">
      <c r="A31" s="67">
        <v>250</v>
      </c>
      <c r="B31" s="68" t="s">
        <v>304</v>
      </c>
      <c r="C31" s="69">
        <v>5.4</v>
      </c>
      <c r="D31" s="69"/>
      <c r="E31" s="69">
        <v>3.26</v>
      </c>
      <c r="F31" s="69">
        <v>2.78</v>
      </c>
      <c r="G31" s="69"/>
      <c r="H31" s="69">
        <v>7.19</v>
      </c>
      <c r="I31" s="69"/>
      <c r="J31" s="69">
        <v>25.38</v>
      </c>
      <c r="K31" s="69">
        <v>11.05</v>
      </c>
      <c r="L31" s="69">
        <v>2.33</v>
      </c>
      <c r="M31" s="69">
        <v>6.13</v>
      </c>
      <c r="N31" s="69">
        <v>9.23</v>
      </c>
      <c r="O31" s="69">
        <v>3</v>
      </c>
      <c r="P31" s="69"/>
      <c r="Q31" s="69">
        <v>0.9</v>
      </c>
      <c r="R31" s="69">
        <v>1.25</v>
      </c>
      <c r="S31" s="69">
        <v>1</v>
      </c>
      <c r="T31" s="69"/>
      <c r="U31" s="69"/>
      <c r="V31" s="69">
        <v>3.36</v>
      </c>
      <c r="W31" s="69">
        <v>8.49</v>
      </c>
      <c r="X31" s="69"/>
      <c r="Y31" s="69">
        <v>10</v>
      </c>
      <c r="Z31" s="69">
        <v>3.58</v>
      </c>
      <c r="AA31" s="69">
        <v>3.01</v>
      </c>
      <c r="AB31" s="69">
        <v>5.0999999999999996</v>
      </c>
      <c r="AC31" s="69">
        <v>4.8</v>
      </c>
      <c r="AD31" s="69"/>
      <c r="AE31" s="69">
        <v>1.01</v>
      </c>
      <c r="AF31" s="69">
        <v>4.13</v>
      </c>
      <c r="AG31" s="69">
        <v>3.91</v>
      </c>
      <c r="AH31" s="69">
        <v>6.05</v>
      </c>
      <c r="AI31" s="69">
        <v>8</v>
      </c>
      <c r="AJ31" s="69">
        <v>4.25</v>
      </c>
      <c r="AK31" s="69"/>
      <c r="AL31" s="69">
        <v>4.1500000000000004</v>
      </c>
      <c r="AM31" s="69">
        <v>1.6</v>
      </c>
      <c r="AN31" s="69"/>
      <c r="AO31" s="69">
        <v>26.01</v>
      </c>
      <c r="AP31" s="69">
        <v>0.1</v>
      </c>
      <c r="AQ31" s="69">
        <v>3.11</v>
      </c>
      <c r="AR31" s="69"/>
      <c r="AS31" s="69"/>
      <c r="AT31" s="69"/>
      <c r="AU31" s="69"/>
      <c r="AV31" s="69">
        <v>4.5</v>
      </c>
      <c r="AW31" s="69"/>
      <c r="AX31" s="69">
        <v>1.35</v>
      </c>
      <c r="AY31" s="69">
        <v>14.61</v>
      </c>
      <c r="AZ31" s="69"/>
      <c r="BA31" s="69">
        <v>5</v>
      </c>
      <c r="BB31" s="69">
        <v>1.63</v>
      </c>
      <c r="BC31" s="69">
        <v>7.53</v>
      </c>
      <c r="BD31" s="69">
        <v>0.9</v>
      </c>
      <c r="BE31" s="69">
        <v>5.13</v>
      </c>
      <c r="BF31" s="69">
        <v>3.28</v>
      </c>
      <c r="BG31" s="69">
        <v>6.38</v>
      </c>
      <c r="BH31" s="69"/>
      <c r="BI31" s="69">
        <v>7.64</v>
      </c>
      <c r="BJ31" s="69">
        <v>0.33</v>
      </c>
      <c r="BK31" s="69"/>
      <c r="BL31" s="69">
        <v>237.83999999999997</v>
      </c>
    </row>
    <row r="32" spans="1:64">
      <c r="A32" s="67">
        <v>251</v>
      </c>
      <c r="B32" s="68" t="s">
        <v>305</v>
      </c>
      <c r="C32" s="69"/>
      <c r="D32" s="69"/>
      <c r="E32" s="69"/>
      <c r="F32" s="69"/>
      <c r="G32" s="69"/>
      <c r="H32" s="69"/>
      <c r="I32" s="69"/>
      <c r="J32" s="69">
        <v>14.360000000000001</v>
      </c>
      <c r="K32" s="69">
        <v>6.23</v>
      </c>
      <c r="L32" s="69"/>
      <c r="M32" s="69"/>
      <c r="N32" s="69">
        <v>2.2799999999999998</v>
      </c>
      <c r="O32" s="69"/>
      <c r="P32" s="69"/>
      <c r="Q32" s="69"/>
      <c r="R32" s="69"/>
      <c r="S32" s="69"/>
      <c r="T32" s="69"/>
      <c r="U32" s="69"/>
      <c r="V32" s="69"/>
      <c r="W32" s="69">
        <v>1.58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>
        <v>0.88</v>
      </c>
      <c r="AJ32" s="69"/>
      <c r="AK32" s="69"/>
      <c r="AL32" s="69"/>
      <c r="AM32" s="69"/>
      <c r="AN32" s="69"/>
      <c r="AO32" s="69">
        <v>4.3</v>
      </c>
      <c r="AP32" s="69"/>
      <c r="AQ32" s="69"/>
      <c r="AR32" s="69"/>
      <c r="AS32" s="69"/>
      <c r="AT32" s="69"/>
      <c r="AU32" s="69"/>
      <c r="AV32" s="69"/>
      <c r="AW32" s="69"/>
      <c r="AX32" s="69"/>
      <c r="AY32" s="69">
        <v>3.23</v>
      </c>
      <c r="AZ32" s="69"/>
      <c r="BA32" s="69">
        <v>1.7</v>
      </c>
      <c r="BB32" s="69"/>
      <c r="BC32" s="69">
        <v>1.75</v>
      </c>
      <c r="BD32" s="69"/>
      <c r="BE32" s="69"/>
      <c r="BF32" s="69"/>
      <c r="BG32" s="69"/>
      <c r="BH32" s="69"/>
      <c r="BI32" s="69">
        <v>0.88</v>
      </c>
      <c r="BJ32" s="69"/>
      <c r="BK32" s="69"/>
      <c r="BL32" s="69">
        <v>37.190000000000005</v>
      </c>
    </row>
    <row r="33" spans="1:64">
      <c r="A33" s="67">
        <v>252</v>
      </c>
      <c r="B33" s="68" t="s">
        <v>306</v>
      </c>
      <c r="C33" s="69">
        <v>1</v>
      </c>
      <c r="D33" s="69"/>
      <c r="E33" s="69">
        <v>2</v>
      </c>
      <c r="F33" s="69">
        <v>1</v>
      </c>
      <c r="G33" s="69"/>
      <c r="H33" s="69">
        <v>1.63</v>
      </c>
      <c r="I33" s="69"/>
      <c r="J33" s="69">
        <v>3.1</v>
      </c>
      <c r="K33" s="69">
        <v>5.25</v>
      </c>
      <c r="L33" s="69"/>
      <c r="M33" s="69">
        <v>0.5</v>
      </c>
      <c r="N33" s="69">
        <v>1</v>
      </c>
      <c r="O33" s="69"/>
      <c r="P33" s="69"/>
      <c r="Q33" s="69"/>
      <c r="R33" s="69"/>
      <c r="S33" s="69"/>
      <c r="T33" s="69"/>
      <c r="U33" s="69"/>
      <c r="V33" s="69">
        <v>0.1</v>
      </c>
      <c r="W33" s="69">
        <v>4.3</v>
      </c>
      <c r="X33" s="69"/>
      <c r="Y33" s="69">
        <v>1</v>
      </c>
      <c r="Z33" s="69"/>
      <c r="AA33" s="69"/>
      <c r="AB33" s="69">
        <v>1</v>
      </c>
      <c r="AC33" s="69">
        <v>0.5</v>
      </c>
      <c r="AD33" s="69">
        <v>0.01</v>
      </c>
      <c r="AE33" s="69"/>
      <c r="AF33" s="69"/>
      <c r="AG33" s="69"/>
      <c r="AH33" s="69">
        <v>1.38</v>
      </c>
      <c r="AI33" s="69">
        <v>2.2000000000000002</v>
      </c>
      <c r="AJ33" s="69">
        <v>1</v>
      </c>
      <c r="AK33" s="69"/>
      <c r="AL33" s="69">
        <v>1</v>
      </c>
      <c r="AM33" s="69">
        <v>0.8</v>
      </c>
      <c r="AN33" s="69"/>
      <c r="AO33" s="69">
        <v>2.44</v>
      </c>
      <c r="AP33" s="69"/>
      <c r="AQ33" s="69"/>
      <c r="AR33" s="69"/>
      <c r="AS33" s="69"/>
      <c r="AT33" s="69"/>
      <c r="AU33" s="69"/>
      <c r="AV33" s="69">
        <v>0.94</v>
      </c>
      <c r="AW33" s="69"/>
      <c r="AX33" s="69"/>
      <c r="AY33" s="69">
        <v>1</v>
      </c>
      <c r="AZ33" s="69"/>
      <c r="BA33" s="69">
        <v>1</v>
      </c>
      <c r="BB33" s="69">
        <v>0.13</v>
      </c>
      <c r="BC33" s="69">
        <v>1</v>
      </c>
      <c r="BD33" s="69"/>
      <c r="BE33" s="69">
        <v>0.38</v>
      </c>
      <c r="BF33" s="69">
        <v>0.5</v>
      </c>
      <c r="BG33" s="69">
        <v>1</v>
      </c>
      <c r="BH33" s="69"/>
      <c r="BI33" s="69">
        <v>1.5</v>
      </c>
      <c r="BJ33" s="69">
        <v>0.05</v>
      </c>
      <c r="BK33" s="69"/>
      <c r="BL33" s="69">
        <v>38.709999999999994</v>
      </c>
    </row>
    <row r="34" spans="1:64">
      <c r="A34" s="67">
        <v>253</v>
      </c>
      <c r="B34" s="68" t="s">
        <v>307</v>
      </c>
      <c r="C34" s="69">
        <v>0.45</v>
      </c>
      <c r="D34" s="69"/>
      <c r="E34" s="69">
        <v>0.7</v>
      </c>
      <c r="F34" s="69">
        <v>0.4</v>
      </c>
      <c r="G34" s="69"/>
      <c r="H34" s="69">
        <v>1.5</v>
      </c>
      <c r="I34" s="69"/>
      <c r="J34" s="69">
        <v>4.3</v>
      </c>
      <c r="K34" s="69">
        <v>3.25</v>
      </c>
      <c r="L34" s="69">
        <v>3.3</v>
      </c>
      <c r="M34" s="69">
        <v>3.43</v>
      </c>
      <c r="N34" s="69">
        <v>1</v>
      </c>
      <c r="O34" s="69">
        <v>2</v>
      </c>
      <c r="P34" s="69"/>
      <c r="Q34" s="69"/>
      <c r="R34" s="69"/>
      <c r="S34" s="69"/>
      <c r="T34" s="69"/>
      <c r="U34" s="69"/>
      <c r="V34" s="69">
        <v>1</v>
      </c>
      <c r="W34" s="69">
        <v>1.65</v>
      </c>
      <c r="X34" s="69"/>
      <c r="Y34" s="69">
        <v>1</v>
      </c>
      <c r="Z34" s="69">
        <v>0.05</v>
      </c>
      <c r="AA34" s="69"/>
      <c r="AB34" s="69">
        <v>2</v>
      </c>
      <c r="AC34" s="69">
        <v>0.5</v>
      </c>
      <c r="AD34" s="69"/>
      <c r="AE34" s="69"/>
      <c r="AF34" s="69"/>
      <c r="AG34" s="69"/>
      <c r="AH34" s="69">
        <v>1</v>
      </c>
      <c r="AI34" s="69">
        <v>4.88</v>
      </c>
      <c r="AJ34" s="69"/>
      <c r="AK34" s="69"/>
      <c r="AL34" s="69">
        <v>0.25</v>
      </c>
      <c r="AM34" s="69">
        <v>0.38</v>
      </c>
      <c r="AN34" s="69"/>
      <c r="AO34" s="69">
        <v>3.25</v>
      </c>
      <c r="AP34" s="69"/>
      <c r="AQ34" s="69"/>
      <c r="AR34" s="69"/>
      <c r="AS34" s="69"/>
      <c r="AT34" s="69"/>
      <c r="AU34" s="69"/>
      <c r="AV34" s="69">
        <v>0.78</v>
      </c>
      <c r="AW34" s="69"/>
      <c r="AX34" s="69"/>
      <c r="AY34" s="69">
        <v>2</v>
      </c>
      <c r="AZ34" s="69"/>
      <c r="BA34" s="69">
        <v>2</v>
      </c>
      <c r="BB34" s="69"/>
      <c r="BC34" s="69">
        <v>0.25</v>
      </c>
      <c r="BD34" s="69"/>
      <c r="BE34" s="69">
        <v>1</v>
      </c>
      <c r="BF34" s="69">
        <v>0.9</v>
      </c>
      <c r="BG34" s="69">
        <v>1.6</v>
      </c>
      <c r="BH34" s="69"/>
      <c r="BI34" s="69">
        <v>0.75</v>
      </c>
      <c r="BJ34" s="69"/>
      <c r="BK34" s="69"/>
      <c r="BL34" s="69">
        <v>45.57</v>
      </c>
    </row>
    <row r="35" spans="1:64">
      <c r="A35" s="67">
        <v>254</v>
      </c>
      <c r="B35" s="68" t="s">
        <v>308</v>
      </c>
      <c r="C35" s="69"/>
      <c r="D35" s="69"/>
      <c r="E35" s="69"/>
      <c r="F35" s="69">
        <v>0.1</v>
      </c>
      <c r="G35" s="69"/>
      <c r="H35" s="69"/>
      <c r="I35" s="69"/>
      <c r="J35" s="69">
        <v>1.5</v>
      </c>
      <c r="K35" s="69">
        <v>1</v>
      </c>
      <c r="L35" s="69"/>
      <c r="M35" s="69">
        <v>1.2</v>
      </c>
      <c r="N35" s="69">
        <v>1</v>
      </c>
      <c r="O35" s="69">
        <v>2</v>
      </c>
      <c r="P35" s="69"/>
      <c r="Q35" s="69"/>
      <c r="R35" s="69"/>
      <c r="S35" s="69"/>
      <c r="T35" s="69"/>
      <c r="U35" s="69"/>
      <c r="V35" s="69">
        <v>1.75</v>
      </c>
      <c r="W35" s="69"/>
      <c r="X35" s="69"/>
      <c r="Y35" s="69">
        <v>1</v>
      </c>
      <c r="Z35" s="69"/>
      <c r="AA35" s="69">
        <v>0.75</v>
      </c>
      <c r="AB35" s="69"/>
      <c r="AC35" s="69"/>
      <c r="AD35" s="69"/>
      <c r="AE35" s="69"/>
      <c r="AF35" s="69"/>
      <c r="AG35" s="69"/>
      <c r="AH35" s="69"/>
      <c r="AI35" s="69"/>
      <c r="AJ35" s="69">
        <v>1</v>
      </c>
      <c r="AK35" s="69"/>
      <c r="AL35" s="69">
        <v>1</v>
      </c>
      <c r="AM35" s="69">
        <v>0.3</v>
      </c>
      <c r="AN35" s="69"/>
      <c r="AO35" s="69">
        <v>1</v>
      </c>
      <c r="AP35" s="69"/>
      <c r="AQ35" s="69"/>
      <c r="AR35" s="69"/>
      <c r="AS35" s="69"/>
      <c r="AT35" s="69"/>
      <c r="AU35" s="69"/>
      <c r="AV35" s="69"/>
      <c r="AW35" s="69"/>
      <c r="AX35" s="69"/>
      <c r="AY35" s="69">
        <v>1</v>
      </c>
      <c r="AZ35" s="69"/>
      <c r="BA35" s="69"/>
      <c r="BB35" s="69"/>
      <c r="BC35" s="69">
        <v>0.2</v>
      </c>
      <c r="BD35" s="69"/>
      <c r="BE35" s="69"/>
      <c r="BF35" s="69"/>
      <c r="BG35" s="69"/>
      <c r="BH35" s="69"/>
      <c r="BI35" s="69"/>
      <c r="BJ35" s="69"/>
      <c r="BK35" s="69"/>
      <c r="BL35" s="69">
        <v>14.799999999999999</v>
      </c>
    </row>
    <row r="36" spans="1:64">
      <c r="A36" s="67">
        <v>255</v>
      </c>
      <c r="B36" s="68" t="s">
        <v>309</v>
      </c>
      <c r="C36" s="69">
        <v>5</v>
      </c>
      <c r="D36" s="69">
        <v>0.15</v>
      </c>
      <c r="E36" s="69">
        <v>2</v>
      </c>
      <c r="F36" s="69">
        <v>2</v>
      </c>
      <c r="G36" s="69"/>
      <c r="H36" s="69">
        <v>2</v>
      </c>
      <c r="I36" s="69"/>
      <c r="J36" s="69">
        <v>13.120000000000001</v>
      </c>
      <c r="K36" s="69">
        <v>6.5</v>
      </c>
      <c r="L36" s="69">
        <v>2.5</v>
      </c>
      <c r="M36" s="69">
        <v>2</v>
      </c>
      <c r="N36" s="69">
        <v>3</v>
      </c>
      <c r="O36" s="69">
        <v>2</v>
      </c>
      <c r="P36" s="69">
        <v>0.15</v>
      </c>
      <c r="Q36" s="69">
        <v>2</v>
      </c>
      <c r="R36" s="69">
        <v>1</v>
      </c>
      <c r="S36" s="69">
        <v>2</v>
      </c>
      <c r="T36" s="69"/>
      <c r="U36" s="69"/>
      <c r="V36" s="69">
        <v>8.4</v>
      </c>
      <c r="W36" s="69">
        <v>2</v>
      </c>
      <c r="X36" s="69"/>
      <c r="Y36" s="69">
        <v>4</v>
      </c>
      <c r="Z36" s="69">
        <v>1</v>
      </c>
      <c r="AA36" s="69">
        <v>1</v>
      </c>
      <c r="AB36" s="69">
        <v>1</v>
      </c>
      <c r="AC36" s="69">
        <v>2</v>
      </c>
      <c r="AD36" s="69"/>
      <c r="AE36" s="69"/>
      <c r="AF36" s="69">
        <v>2</v>
      </c>
      <c r="AG36" s="69">
        <v>0.5</v>
      </c>
      <c r="AH36" s="69">
        <v>2</v>
      </c>
      <c r="AI36" s="69">
        <v>3.6</v>
      </c>
      <c r="AJ36" s="69">
        <v>2</v>
      </c>
      <c r="AK36" s="69"/>
      <c r="AL36" s="69">
        <v>2</v>
      </c>
      <c r="AM36" s="69">
        <v>2</v>
      </c>
      <c r="AN36" s="69"/>
      <c r="AO36" s="69">
        <v>7.2</v>
      </c>
      <c r="AP36" s="69">
        <v>0.2</v>
      </c>
      <c r="AQ36" s="69">
        <v>1</v>
      </c>
      <c r="AR36" s="69"/>
      <c r="AS36" s="69"/>
      <c r="AT36" s="69"/>
      <c r="AU36" s="69"/>
      <c r="AV36" s="69">
        <v>0.13</v>
      </c>
      <c r="AW36" s="69"/>
      <c r="AX36" s="69">
        <v>1.2</v>
      </c>
      <c r="AY36" s="69">
        <v>10.4</v>
      </c>
      <c r="AZ36" s="69"/>
      <c r="BA36" s="69">
        <v>1</v>
      </c>
      <c r="BB36" s="69">
        <v>1</v>
      </c>
      <c r="BC36" s="69">
        <v>1.38</v>
      </c>
      <c r="BD36" s="69">
        <v>0.5</v>
      </c>
      <c r="BE36" s="69">
        <v>3</v>
      </c>
      <c r="BF36" s="69">
        <v>1</v>
      </c>
      <c r="BG36" s="69">
        <v>2</v>
      </c>
      <c r="BH36" s="69">
        <v>1</v>
      </c>
      <c r="BI36" s="69">
        <v>2</v>
      </c>
      <c r="BJ36" s="69">
        <v>0.43</v>
      </c>
      <c r="BK36" s="69"/>
      <c r="BL36" s="69">
        <v>112.36000000000001</v>
      </c>
    </row>
    <row r="37" spans="1:64">
      <c r="A37" s="67">
        <v>256</v>
      </c>
      <c r="B37" s="68" t="s">
        <v>310</v>
      </c>
      <c r="C37" s="69">
        <v>1</v>
      </c>
      <c r="D37" s="69"/>
      <c r="E37" s="69">
        <v>1</v>
      </c>
      <c r="F37" s="69">
        <v>0.35</v>
      </c>
      <c r="G37" s="69"/>
      <c r="H37" s="69">
        <v>1</v>
      </c>
      <c r="I37" s="69"/>
      <c r="J37" s="69">
        <v>2.0499999999999998</v>
      </c>
      <c r="K37" s="69">
        <v>1.34</v>
      </c>
      <c r="L37" s="69">
        <v>0.38</v>
      </c>
      <c r="M37" s="69">
        <v>1</v>
      </c>
      <c r="N37" s="69">
        <v>2</v>
      </c>
      <c r="O37" s="69"/>
      <c r="P37" s="69"/>
      <c r="Q37" s="69"/>
      <c r="R37" s="69"/>
      <c r="S37" s="69">
        <v>1</v>
      </c>
      <c r="T37" s="69"/>
      <c r="U37" s="69"/>
      <c r="V37" s="69"/>
      <c r="W37" s="69">
        <v>1.63</v>
      </c>
      <c r="X37" s="69"/>
      <c r="Y37" s="69">
        <v>1</v>
      </c>
      <c r="Z37" s="69"/>
      <c r="AA37" s="69"/>
      <c r="AB37" s="69">
        <v>1</v>
      </c>
      <c r="AC37" s="69">
        <v>0.5</v>
      </c>
      <c r="AD37" s="69"/>
      <c r="AE37" s="69"/>
      <c r="AF37" s="69"/>
      <c r="AG37" s="69"/>
      <c r="AH37" s="69">
        <v>0.25</v>
      </c>
      <c r="AI37" s="69">
        <v>2</v>
      </c>
      <c r="AJ37" s="69">
        <v>0.4</v>
      </c>
      <c r="AK37" s="69"/>
      <c r="AL37" s="69">
        <v>0.69</v>
      </c>
      <c r="AM37" s="69">
        <v>0.63</v>
      </c>
      <c r="AN37" s="69"/>
      <c r="AO37" s="69">
        <v>1</v>
      </c>
      <c r="AP37" s="69"/>
      <c r="AQ37" s="69"/>
      <c r="AR37" s="69"/>
      <c r="AS37" s="69"/>
      <c r="AT37" s="69"/>
      <c r="AU37" s="69"/>
      <c r="AV37" s="69">
        <v>0.38</v>
      </c>
      <c r="AW37" s="69"/>
      <c r="AX37" s="69"/>
      <c r="AY37" s="69">
        <v>4</v>
      </c>
      <c r="AZ37" s="69"/>
      <c r="BA37" s="69">
        <v>1</v>
      </c>
      <c r="BB37" s="69"/>
      <c r="BC37" s="69">
        <v>1</v>
      </c>
      <c r="BD37" s="69"/>
      <c r="BE37" s="69">
        <v>1</v>
      </c>
      <c r="BF37" s="69">
        <v>0.25</v>
      </c>
      <c r="BG37" s="69">
        <v>1</v>
      </c>
      <c r="BH37" s="69"/>
      <c r="BI37" s="69">
        <v>0.38</v>
      </c>
      <c r="BJ37" s="69"/>
      <c r="BK37" s="69"/>
      <c r="BL37" s="69">
        <v>29.23</v>
      </c>
    </row>
    <row r="38" spans="1:64" s="72" customFormat="1">
      <c r="A38" s="134" t="s">
        <v>311</v>
      </c>
      <c r="B38" s="134"/>
      <c r="C38" s="71">
        <f>SUM(C6:C37)</f>
        <v>36.909999999999997</v>
      </c>
      <c r="D38" s="71">
        <f t="shared" ref="D38:BL38" si="0">SUM(D6:D37)</f>
        <v>1.95</v>
      </c>
      <c r="E38" s="71">
        <f t="shared" si="0"/>
        <v>42.38</v>
      </c>
      <c r="F38" s="71">
        <f t="shared" si="0"/>
        <v>24.250000000000007</v>
      </c>
      <c r="G38" s="71">
        <f t="shared" si="0"/>
        <v>1</v>
      </c>
      <c r="H38" s="71">
        <f t="shared" si="0"/>
        <v>33.01</v>
      </c>
      <c r="I38" s="71">
        <f t="shared" si="0"/>
        <v>1.5</v>
      </c>
      <c r="J38" s="71">
        <f t="shared" si="0"/>
        <v>246.92999999999995</v>
      </c>
      <c r="K38" s="71">
        <f t="shared" si="0"/>
        <v>135.48999999999998</v>
      </c>
      <c r="L38" s="71">
        <f t="shared" si="0"/>
        <v>45.919999999999995</v>
      </c>
      <c r="M38" s="71">
        <f t="shared" si="0"/>
        <v>58.080000000000005</v>
      </c>
      <c r="N38" s="71">
        <f t="shared" si="0"/>
        <v>81.61</v>
      </c>
      <c r="O38" s="71">
        <f t="shared" si="0"/>
        <v>11.26</v>
      </c>
      <c r="P38" s="71">
        <f t="shared" si="0"/>
        <v>10.38</v>
      </c>
      <c r="Q38" s="71">
        <f t="shared" si="0"/>
        <v>20.38</v>
      </c>
      <c r="R38" s="71">
        <f t="shared" si="0"/>
        <v>8.4</v>
      </c>
      <c r="S38" s="71">
        <f t="shared" si="0"/>
        <v>17.200000000000003</v>
      </c>
      <c r="T38" s="71">
        <f t="shared" si="0"/>
        <v>6</v>
      </c>
      <c r="U38" s="71">
        <f t="shared" si="0"/>
        <v>9.3800000000000008</v>
      </c>
      <c r="V38" s="71">
        <f t="shared" si="0"/>
        <v>54.830000000000005</v>
      </c>
      <c r="W38" s="71">
        <f t="shared" si="0"/>
        <v>51.129999999999995</v>
      </c>
      <c r="X38" s="71">
        <f t="shared" si="0"/>
        <v>4.8000000000000007</v>
      </c>
      <c r="Y38" s="71">
        <f t="shared" si="0"/>
        <v>52.29</v>
      </c>
      <c r="Z38" s="71">
        <f t="shared" si="0"/>
        <v>7.31</v>
      </c>
      <c r="AA38" s="71">
        <f t="shared" si="0"/>
        <v>12.969999999999999</v>
      </c>
      <c r="AB38" s="71">
        <f t="shared" si="0"/>
        <v>37.729999999999997</v>
      </c>
      <c r="AC38" s="71">
        <f t="shared" si="0"/>
        <v>32.629999999999995</v>
      </c>
      <c r="AD38" s="71">
        <f t="shared" si="0"/>
        <v>2.3899999999999997</v>
      </c>
      <c r="AE38" s="71">
        <f t="shared" si="0"/>
        <v>4.8600000000000003</v>
      </c>
      <c r="AF38" s="71">
        <f t="shared" si="0"/>
        <v>14.530000000000001</v>
      </c>
      <c r="AG38" s="71">
        <f t="shared" si="0"/>
        <v>15.31</v>
      </c>
      <c r="AH38" s="71">
        <f t="shared" si="0"/>
        <v>38.28</v>
      </c>
      <c r="AI38" s="71">
        <f t="shared" si="0"/>
        <v>93.77</v>
      </c>
      <c r="AJ38" s="71">
        <f t="shared" si="0"/>
        <v>27.419999999999998</v>
      </c>
      <c r="AK38" s="71">
        <f t="shared" si="0"/>
        <v>1</v>
      </c>
      <c r="AL38" s="71">
        <f t="shared" si="0"/>
        <v>30.529999999999998</v>
      </c>
      <c r="AM38" s="71">
        <f t="shared" si="0"/>
        <v>13.000000000000002</v>
      </c>
      <c r="AN38" s="71">
        <f t="shared" si="0"/>
        <v>2.13</v>
      </c>
      <c r="AO38" s="71">
        <f t="shared" si="0"/>
        <v>201.26999999999998</v>
      </c>
      <c r="AP38" s="71">
        <f t="shared" si="0"/>
        <v>2.95</v>
      </c>
      <c r="AQ38" s="71">
        <f t="shared" si="0"/>
        <v>12.239999999999998</v>
      </c>
      <c r="AR38" s="71">
        <f t="shared" si="0"/>
        <v>10.25</v>
      </c>
      <c r="AS38" s="71">
        <f t="shared" si="0"/>
        <v>9</v>
      </c>
      <c r="AT38" s="71">
        <f t="shared" si="0"/>
        <v>2.25</v>
      </c>
      <c r="AU38" s="71">
        <f t="shared" si="0"/>
        <v>1.45</v>
      </c>
      <c r="AV38" s="71">
        <f t="shared" si="0"/>
        <v>44.420000000000009</v>
      </c>
      <c r="AW38" s="71">
        <f t="shared" si="0"/>
        <v>2.83</v>
      </c>
      <c r="AX38" s="71">
        <f t="shared" si="0"/>
        <v>9.99</v>
      </c>
      <c r="AY38" s="71">
        <f t="shared" si="0"/>
        <v>128.44000000000005</v>
      </c>
      <c r="AZ38" s="71">
        <f t="shared" si="0"/>
        <v>2</v>
      </c>
      <c r="BA38" s="71">
        <f t="shared" si="0"/>
        <v>45.07</v>
      </c>
      <c r="BB38" s="71">
        <f t="shared" si="0"/>
        <v>10.17</v>
      </c>
      <c r="BC38" s="71">
        <f t="shared" si="0"/>
        <v>46.080000000000005</v>
      </c>
      <c r="BD38" s="71">
        <f t="shared" si="0"/>
        <v>6.3500000000000005</v>
      </c>
      <c r="BE38" s="71">
        <f t="shared" si="0"/>
        <v>25.52</v>
      </c>
      <c r="BF38" s="71">
        <f t="shared" si="0"/>
        <v>34.849999999999987</v>
      </c>
      <c r="BG38" s="71">
        <f t="shared" si="0"/>
        <v>45.010000000000005</v>
      </c>
      <c r="BH38" s="71">
        <f t="shared" si="0"/>
        <v>4.2799999999999994</v>
      </c>
      <c r="BI38" s="71">
        <f t="shared" si="0"/>
        <v>51.34</v>
      </c>
      <c r="BJ38" s="71">
        <f t="shared" si="0"/>
        <v>5.4899999999999993</v>
      </c>
      <c r="BK38" s="71">
        <f t="shared" si="0"/>
        <v>4.2799999999999994</v>
      </c>
      <c r="BL38" s="71">
        <f t="shared" si="0"/>
        <v>1994.4700000000003</v>
      </c>
    </row>
    <row r="39" spans="1:64">
      <c r="A39" s="64"/>
      <c r="B39" s="64" t="s">
        <v>312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64">
      <c r="A40" s="64"/>
      <c r="B40" s="64" t="s">
        <v>313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</row>
    <row r="41" spans="1:64">
      <c r="A41" s="64"/>
      <c r="B41" s="64" t="s">
        <v>314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</row>
    <row r="42" spans="1:64">
      <c r="AS42"/>
      <c r="AT42"/>
      <c r="AU42"/>
      <c r="AV42"/>
      <c r="AW42"/>
    </row>
  </sheetData>
  <autoFilter ref="A4:BL4"/>
  <mergeCells count="20">
    <mergeCell ref="BL3:BL4"/>
    <mergeCell ref="A38:B38"/>
    <mergeCell ref="AO2:AU2"/>
    <mergeCell ref="AV2:AX2"/>
    <mergeCell ref="AY2:AZ2"/>
    <mergeCell ref="BA2:BB2"/>
    <mergeCell ref="BF2:BG2"/>
    <mergeCell ref="BH2:BJ2"/>
    <mergeCell ref="J2:V2"/>
    <mergeCell ref="W2:X2"/>
    <mergeCell ref="Y2:AA2"/>
    <mergeCell ref="AC2:AF2"/>
    <mergeCell ref="AI2:AK2"/>
    <mergeCell ref="AL2:AN2"/>
    <mergeCell ref="H2:I2"/>
    <mergeCell ref="A1:F1"/>
    <mergeCell ref="A2:A5"/>
    <mergeCell ref="B2:B5"/>
    <mergeCell ref="C2:D2"/>
    <mergeCell ref="E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zoomScale="107" zoomScaleNormal="107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8" sqref="A8"/>
    </sheetView>
  </sheetViews>
  <sheetFormatPr defaultColWidth="9.140625" defaultRowHeight="11.25"/>
  <cols>
    <col min="1" max="1" width="2.85546875" style="40" bestFit="1" customWidth="1"/>
    <col min="2" max="2" width="12.7109375" style="41" customWidth="1"/>
    <col min="3" max="3" width="9.42578125" style="41" customWidth="1"/>
    <col min="4" max="4" width="45" style="41" customWidth="1"/>
    <col min="5" max="23" width="5.7109375" style="5" customWidth="1"/>
    <col min="24" max="24" width="9.7109375" style="4" customWidth="1"/>
    <col min="25" max="25" width="7.7109375" style="5" bestFit="1" customWidth="1"/>
    <col min="26" max="26" width="11.42578125" style="6" bestFit="1" customWidth="1"/>
    <col min="27" max="27" width="9.42578125" style="6" customWidth="1"/>
    <col min="28" max="28" width="9.140625" style="5"/>
    <col min="29" max="29" width="90.42578125" style="5" bestFit="1" customWidth="1"/>
    <col min="30" max="16384" width="9.140625" style="5"/>
  </cols>
  <sheetData>
    <row r="1" spans="1:27" ht="14.25" customHeight="1">
      <c r="A1" s="24" t="s">
        <v>807</v>
      </c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  <c r="Y1" s="25"/>
      <c r="Z1" s="27"/>
      <c r="AA1" s="27"/>
    </row>
    <row r="2" spans="1:27" s="31" customFormat="1">
      <c r="A2" s="121"/>
      <c r="B2" s="122"/>
      <c r="C2" s="122"/>
      <c r="D2" s="123"/>
      <c r="E2" s="28">
        <v>201</v>
      </c>
      <c r="F2" s="28">
        <v>202</v>
      </c>
      <c r="G2" s="28">
        <v>203</v>
      </c>
      <c r="H2" s="28">
        <v>204</v>
      </c>
      <c r="I2" s="28">
        <v>205</v>
      </c>
      <c r="J2" s="28">
        <v>206</v>
      </c>
      <c r="K2" s="28">
        <v>207</v>
      </c>
      <c r="L2" s="28">
        <v>207</v>
      </c>
      <c r="M2" s="28">
        <v>209</v>
      </c>
      <c r="N2" s="28">
        <v>210</v>
      </c>
      <c r="O2" s="28">
        <v>211</v>
      </c>
      <c r="P2" s="28">
        <v>212</v>
      </c>
      <c r="Q2" s="28">
        <v>213</v>
      </c>
      <c r="R2" s="28">
        <v>214</v>
      </c>
      <c r="S2" s="28">
        <v>215</v>
      </c>
      <c r="T2" s="28">
        <v>216</v>
      </c>
      <c r="U2" s="28">
        <v>217</v>
      </c>
      <c r="V2" s="28">
        <v>218</v>
      </c>
      <c r="W2" s="28">
        <v>219</v>
      </c>
      <c r="X2" s="29"/>
      <c r="Y2" s="28">
        <v>391</v>
      </c>
      <c r="Z2" s="30"/>
      <c r="AA2" s="30"/>
    </row>
    <row r="3" spans="1:27" s="34" customFormat="1" ht="113.25" customHeight="1">
      <c r="A3" s="32" t="s">
        <v>0</v>
      </c>
      <c r="B3" s="32" t="s">
        <v>2</v>
      </c>
      <c r="C3" s="32" t="s">
        <v>3</v>
      </c>
      <c r="D3" s="32" t="s">
        <v>4</v>
      </c>
      <c r="E3" s="33" t="s">
        <v>5</v>
      </c>
      <c r="F3" s="33" t="s">
        <v>6</v>
      </c>
      <c r="G3" s="33" t="s">
        <v>7</v>
      </c>
      <c r="H3" s="33" t="s">
        <v>8</v>
      </c>
      <c r="I3" s="33" t="s">
        <v>9</v>
      </c>
      <c r="J3" s="33" t="s">
        <v>10</v>
      </c>
      <c r="K3" s="33" t="s">
        <v>11</v>
      </c>
      <c r="L3" s="33" t="s">
        <v>841</v>
      </c>
      <c r="M3" s="33" t="s">
        <v>12</v>
      </c>
      <c r="N3" s="33" t="s">
        <v>13</v>
      </c>
      <c r="O3" s="33" t="s">
        <v>14</v>
      </c>
      <c r="P3" s="33" t="s">
        <v>15</v>
      </c>
      <c r="Q3" s="33" t="s">
        <v>16</v>
      </c>
      <c r="R3" s="33" t="s">
        <v>17</v>
      </c>
      <c r="S3" s="33" t="s">
        <v>18</v>
      </c>
      <c r="T3" s="33" t="s">
        <v>19</v>
      </c>
      <c r="U3" s="33" t="s">
        <v>20</v>
      </c>
      <c r="V3" s="33" t="s">
        <v>21</v>
      </c>
      <c r="W3" s="33" t="s">
        <v>180</v>
      </c>
      <c r="X3" s="32" t="s">
        <v>181</v>
      </c>
      <c r="Y3" s="32" t="s">
        <v>26</v>
      </c>
      <c r="Z3" s="32" t="s">
        <v>29</v>
      </c>
      <c r="AA3" s="32" t="s">
        <v>30</v>
      </c>
    </row>
    <row r="4" spans="1:27" ht="22.5">
      <c r="A4" s="28">
        <v>1</v>
      </c>
      <c r="B4" s="13" t="s">
        <v>34</v>
      </c>
      <c r="C4" s="35" t="s">
        <v>35</v>
      </c>
      <c r="D4" s="13" t="s">
        <v>36</v>
      </c>
      <c r="E4" s="36">
        <v>60</v>
      </c>
      <c r="F4" s="36">
        <v>15</v>
      </c>
      <c r="G4" s="36">
        <v>20</v>
      </c>
      <c r="H4" s="36">
        <v>12</v>
      </c>
      <c r="I4" s="36">
        <v>8</v>
      </c>
      <c r="J4" s="36">
        <v>10</v>
      </c>
      <c r="K4" s="36">
        <v>75</v>
      </c>
      <c r="L4" s="36">
        <v>15</v>
      </c>
      <c r="M4" s="36">
        <v>30</v>
      </c>
      <c r="N4" s="36">
        <v>20</v>
      </c>
      <c r="O4" s="36">
        <v>5</v>
      </c>
      <c r="P4" s="36">
        <v>2</v>
      </c>
      <c r="Q4" s="36">
        <v>1</v>
      </c>
      <c r="R4" s="36">
        <v>15</v>
      </c>
      <c r="S4" s="36">
        <v>5</v>
      </c>
      <c r="T4" s="36">
        <v>10</v>
      </c>
      <c r="U4" s="36">
        <v>16</v>
      </c>
      <c r="V4" s="36">
        <v>15</v>
      </c>
      <c r="W4" s="36">
        <v>2</v>
      </c>
      <c r="X4" s="37">
        <f>SUM(E4:W4)</f>
        <v>336</v>
      </c>
      <c r="Y4" s="36"/>
      <c r="Z4" s="37">
        <f t="shared" ref="Z4:Z65" si="0">SUM(Y4:Y4)</f>
        <v>0</v>
      </c>
      <c r="AA4" s="37">
        <f t="shared" ref="AA4:AA65" si="1">SUM(X4,Z4)</f>
        <v>336</v>
      </c>
    </row>
    <row r="5" spans="1:27" ht="22.5">
      <c r="A5" s="28">
        <v>2</v>
      </c>
      <c r="B5" s="13" t="s">
        <v>38</v>
      </c>
      <c r="C5" s="35" t="s">
        <v>39</v>
      </c>
      <c r="D5" s="13" t="s">
        <v>40</v>
      </c>
      <c r="E5" s="36">
        <v>95</v>
      </c>
      <c r="F5" s="36"/>
      <c r="G5" s="36">
        <v>30</v>
      </c>
      <c r="H5" s="36">
        <v>10</v>
      </c>
      <c r="I5" s="36">
        <v>10</v>
      </c>
      <c r="J5" s="36">
        <v>30</v>
      </c>
      <c r="K5" s="36">
        <v>155</v>
      </c>
      <c r="L5" s="36">
        <v>20</v>
      </c>
      <c r="M5" s="36">
        <v>30</v>
      </c>
      <c r="N5" s="36">
        <v>15</v>
      </c>
      <c r="O5" s="36">
        <v>10</v>
      </c>
      <c r="P5" s="36">
        <v>2</v>
      </c>
      <c r="Q5" s="36"/>
      <c r="R5" s="36">
        <v>10</v>
      </c>
      <c r="S5" s="36">
        <v>8</v>
      </c>
      <c r="T5" s="36">
        <v>7</v>
      </c>
      <c r="U5" s="36">
        <v>19</v>
      </c>
      <c r="V5" s="36">
        <v>20</v>
      </c>
      <c r="W5" s="36">
        <v>2</v>
      </c>
      <c r="X5" s="37">
        <f t="shared" ref="X5:X65" si="2">SUM(E5:W5)</f>
        <v>473</v>
      </c>
      <c r="Y5" s="36"/>
      <c r="Z5" s="37">
        <f t="shared" si="0"/>
        <v>0</v>
      </c>
      <c r="AA5" s="37">
        <f t="shared" si="1"/>
        <v>473</v>
      </c>
    </row>
    <row r="6" spans="1:27" ht="22.5">
      <c r="A6" s="28">
        <v>3</v>
      </c>
      <c r="B6" s="13" t="s">
        <v>42</v>
      </c>
      <c r="C6" s="35" t="s">
        <v>43</v>
      </c>
      <c r="D6" s="12" t="s">
        <v>44</v>
      </c>
      <c r="E6" s="36">
        <v>52</v>
      </c>
      <c r="F6" s="36">
        <v>8</v>
      </c>
      <c r="G6" s="36">
        <v>22</v>
      </c>
      <c r="H6" s="36">
        <v>4</v>
      </c>
      <c r="I6" s="36">
        <v>6</v>
      </c>
      <c r="J6" s="36">
        <v>20</v>
      </c>
      <c r="K6" s="36">
        <v>30</v>
      </c>
      <c r="L6" s="36">
        <v>8</v>
      </c>
      <c r="M6" s="36">
        <v>38</v>
      </c>
      <c r="N6" s="36">
        <v>16</v>
      </c>
      <c r="O6" s="36">
        <v>7</v>
      </c>
      <c r="P6" s="36">
        <v>1</v>
      </c>
      <c r="Q6" s="36">
        <v>5</v>
      </c>
      <c r="R6" s="36">
        <v>6</v>
      </c>
      <c r="S6" s="36">
        <v>2</v>
      </c>
      <c r="T6" s="36">
        <v>7</v>
      </c>
      <c r="U6" s="36">
        <v>12</v>
      </c>
      <c r="V6" s="36">
        <v>14</v>
      </c>
      <c r="W6" s="36">
        <v>10</v>
      </c>
      <c r="X6" s="37">
        <f t="shared" si="2"/>
        <v>268</v>
      </c>
      <c r="Y6" s="36"/>
      <c r="Z6" s="37">
        <f t="shared" si="0"/>
        <v>0</v>
      </c>
      <c r="AA6" s="37">
        <f t="shared" si="1"/>
        <v>268</v>
      </c>
    </row>
    <row r="7" spans="1:27" ht="22.5">
      <c r="A7" s="28">
        <v>4</v>
      </c>
      <c r="B7" s="13" t="s">
        <v>46</v>
      </c>
      <c r="C7" s="35" t="s">
        <v>47</v>
      </c>
      <c r="D7" s="12" t="s">
        <v>48</v>
      </c>
      <c r="E7" s="36">
        <v>100</v>
      </c>
      <c r="F7" s="36">
        <v>10</v>
      </c>
      <c r="G7" s="36">
        <v>30</v>
      </c>
      <c r="H7" s="36">
        <v>5</v>
      </c>
      <c r="I7" s="36">
        <v>5</v>
      </c>
      <c r="J7" s="36">
        <v>3</v>
      </c>
      <c r="K7" s="36">
        <v>45</v>
      </c>
      <c r="L7" s="36">
        <v>14</v>
      </c>
      <c r="M7" s="36">
        <v>35</v>
      </c>
      <c r="N7" s="36">
        <v>7</v>
      </c>
      <c r="O7" s="36">
        <v>2</v>
      </c>
      <c r="P7" s="36">
        <v>1</v>
      </c>
      <c r="Q7" s="36">
        <v>6</v>
      </c>
      <c r="R7" s="36">
        <v>8</v>
      </c>
      <c r="S7" s="36"/>
      <c r="T7" s="36">
        <v>6</v>
      </c>
      <c r="U7" s="36">
        <v>8</v>
      </c>
      <c r="V7" s="36">
        <v>10</v>
      </c>
      <c r="W7" s="36">
        <v>5</v>
      </c>
      <c r="X7" s="37">
        <f t="shared" si="2"/>
        <v>300</v>
      </c>
      <c r="Y7" s="36"/>
      <c r="Z7" s="37">
        <f t="shared" si="0"/>
        <v>0</v>
      </c>
      <c r="AA7" s="37">
        <f t="shared" si="1"/>
        <v>300</v>
      </c>
    </row>
    <row r="8" spans="1:27" ht="22.5">
      <c r="A8" s="28">
        <v>5</v>
      </c>
      <c r="B8" s="13" t="s">
        <v>38</v>
      </c>
      <c r="C8" s="35" t="s">
        <v>49</v>
      </c>
      <c r="D8" s="12" t="s">
        <v>50</v>
      </c>
      <c r="E8" s="36">
        <v>47</v>
      </c>
      <c r="F8" s="36"/>
      <c r="G8" s="36">
        <v>33</v>
      </c>
      <c r="H8" s="36">
        <v>13</v>
      </c>
      <c r="I8" s="36">
        <v>8</v>
      </c>
      <c r="J8" s="36">
        <v>17</v>
      </c>
      <c r="K8" s="36">
        <v>60</v>
      </c>
      <c r="L8" s="36"/>
      <c r="M8" s="36">
        <v>27</v>
      </c>
      <c r="N8" s="36">
        <v>18</v>
      </c>
      <c r="O8" s="36"/>
      <c r="P8" s="36">
        <v>1</v>
      </c>
      <c r="Q8" s="36"/>
      <c r="R8" s="36">
        <v>10</v>
      </c>
      <c r="S8" s="36">
        <v>5</v>
      </c>
      <c r="T8" s="36">
        <v>6</v>
      </c>
      <c r="U8" s="36">
        <v>10</v>
      </c>
      <c r="V8" s="36">
        <v>18</v>
      </c>
      <c r="W8" s="36">
        <v>5</v>
      </c>
      <c r="X8" s="37">
        <f t="shared" si="2"/>
        <v>278</v>
      </c>
      <c r="Y8" s="36"/>
      <c r="Z8" s="37">
        <f t="shared" si="0"/>
        <v>0</v>
      </c>
      <c r="AA8" s="37">
        <f t="shared" si="1"/>
        <v>278</v>
      </c>
    </row>
    <row r="9" spans="1:27" ht="22.5">
      <c r="A9" s="28">
        <v>6</v>
      </c>
      <c r="B9" s="13" t="s">
        <v>38</v>
      </c>
      <c r="C9" s="35" t="s">
        <v>51</v>
      </c>
      <c r="D9" s="13" t="s">
        <v>52</v>
      </c>
      <c r="E9" s="36">
        <v>48</v>
      </c>
      <c r="F9" s="36"/>
      <c r="G9" s="36">
        <v>10</v>
      </c>
      <c r="H9" s="36"/>
      <c r="I9" s="36">
        <v>1</v>
      </c>
      <c r="J9" s="36">
        <v>10</v>
      </c>
      <c r="K9" s="36">
        <v>30</v>
      </c>
      <c r="L9" s="36"/>
      <c r="M9" s="36"/>
      <c r="N9" s="36">
        <v>18</v>
      </c>
      <c r="O9" s="36"/>
      <c r="P9" s="36">
        <v>1</v>
      </c>
      <c r="Q9" s="36">
        <v>4</v>
      </c>
      <c r="R9" s="36">
        <v>5</v>
      </c>
      <c r="S9" s="36">
        <v>2</v>
      </c>
      <c r="T9" s="36">
        <v>3</v>
      </c>
      <c r="U9" s="36">
        <v>8</v>
      </c>
      <c r="V9" s="36"/>
      <c r="W9" s="36">
        <v>1</v>
      </c>
      <c r="X9" s="37">
        <f t="shared" si="2"/>
        <v>141</v>
      </c>
      <c r="Y9" s="36"/>
      <c r="Z9" s="37">
        <f t="shared" si="0"/>
        <v>0</v>
      </c>
      <c r="AA9" s="37">
        <f t="shared" si="1"/>
        <v>141</v>
      </c>
    </row>
    <row r="10" spans="1:27" ht="22.5">
      <c r="A10" s="28">
        <v>7</v>
      </c>
      <c r="B10" s="13" t="s">
        <v>38</v>
      </c>
      <c r="C10" s="35" t="s">
        <v>53</v>
      </c>
      <c r="D10" s="13" t="s">
        <v>54</v>
      </c>
      <c r="E10" s="36">
        <v>71</v>
      </c>
      <c r="F10" s="36"/>
      <c r="G10" s="36"/>
      <c r="H10" s="36"/>
      <c r="I10" s="36"/>
      <c r="J10" s="36"/>
      <c r="K10" s="36"/>
      <c r="L10" s="36"/>
      <c r="M10" s="36"/>
      <c r="N10" s="36">
        <v>10</v>
      </c>
      <c r="O10" s="36"/>
      <c r="P10" s="36"/>
      <c r="Q10" s="36"/>
      <c r="R10" s="36">
        <v>6</v>
      </c>
      <c r="S10" s="36">
        <v>6</v>
      </c>
      <c r="T10" s="36">
        <v>6</v>
      </c>
      <c r="U10" s="36"/>
      <c r="V10" s="36">
        <v>10</v>
      </c>
      <c r="W10" s="36">
        <v>2</v>
      </c>
      <c r="X10" s="37">
        <f t="shared" si="2"/>
        <v>111</v>
      </c>
      <c r="Y10" s="36"/>
      <c r="Z10" s="37">
        <f t="shared" si="0"/>
        <v>0</v>
      </c>
      <c r="AA10" s="37">
        <f t="shared" si="1"/>
        <v>111</v>
      </c>
    </row>
    <row r="11" spans="1:27" ht="22.5">
      <c r="A11" s="28">
        <v>8</v>
      </c>
      <c r="B11" s="13" t="s">
        <v>38</v>
      </c>
      <c r="C11" s="35" t="s">
        <v>55</v>
      </c>
      <c r="D11" s="12" t="s">
        <v>56</v>
      </c>
      <c r="E11" s="36"/>
      <c r="F11" s="36"/>
      <c r="G11" s="36"/>
      <c r="H11" s="36"/>
      <c r="I11" s="36"/>
      <c r="J11" s="36"/>
      <c r="K11" s="36"/>
      <c r="L11" s="36">
        <v>15</v>
      </c>
      <c r="M11" s="36">
        <v>43</v>
      </c>
      <c r="N11" s="36"/>
      <c r="O11" s="36">
        <v>15</v>
      </c>
      <c r="P11" s="36"/>
      <c r="Q11" s="36"/>
      <c r="R11" s="36"/>
      <c r="S11" s="36"/>
      <c r="T11" s="36"/>
      <c r="U11" s="36"/>
      <c r="V11" s="36"/>
      <c r="W11" s="36">
        <v>2</v>
      </c>
      <c r="X11" s="37">
        <f t="shared" si="2"/>
        <v>75</v>
      </c>
      <c r="Y11" s="36"/>
      <c r="Z11" s="37">
        <f t="shared" si="0"/>
        <v>0</v>
      </c>
      <c r="AA11" s="37">
        <f t="shared" si="1"/>
        <v>75</v>
      </c>
    </row>
    <row r="12" spans="1:27" ht="22.5">
      <c r="A12" s="28">
        <v>9</v>
      </c>
      <c r="B12" s="13" t="s">
        <v>46</v>
      </c>
      <c r="C12" s="35" t="s">
        <v>57</v>
      </c>
      <c r="D12" s="12" t="s">
        <v>58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>
        <v>2</v>
      </c>
      <c r="T12" s="36"/>
      <c r="U12" s="36"/>
      <c r="V12" s="36"/>
      <c r="W12" s="36"/>
      <c r="X12" s="37">
        <f t="shared" si="2"/>
        <v>2</v>
      </c>
      <c r="Y12" s="36"/>
      <c r="Z12" s="37">
        <f t="shared" si="0"/>
        <v>0</v>
      </c>
      <c r="AA12" s="37">
        <f t="shared" si="1"/>
        <v>2</v>
      </c>
    </row>
    <row r="13" spans="1:27" ht="22.5">
      <c r="A13" s="28">
        <v>10</v>
      </c>
      <c r="B13" s="13" t="s">
        <v>38</v>
      </c>
      <c r="C13" s="35" t="s">
        <v>59</v>
      </c>
      <c r="D13" s="13" t="s">
        <v>60</v>
      </c>
      <c r="E13" s="36"/>
      <c r="F13" s="36">
        <v>28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7">
        <f t="shared" si="2"/>
        <v>28</v>
      </c>
      <c r="Y13" s="36"/>
      <c r="Z13" s="37">
        <f t="shared" si="0"/>
        <v>0</v>
      </c>
      <c r="AA13" s="37">
        <f t="shared" si="1"/>
        <v>28</v>
      </c>
    </row>
    <row r="14" spans="1:27" ht="15.75" customHeight="1">
      <c r="A14" s="28">
        <v>11</v>
      </c>
      <c r="B14" s="13" t="s">
        <v>61</v>
      </c>
      <c r="C14" s="35" t="s">
        <v>62</v>
      </c>
      <c r="D14" s="12" t="s">
        <v>63</v>
      </c>
      <c r="E14" s="36">
        <v>4</v>
      </c>
      <c r="F14" s="36"/>
      <c r="G14" s="36"/>
      <c r="H14" s="36"/>
      <c r="I14" s="36"/>
      <c r="J14" s="36">
        <v>2</v>
      </c>
      <c r="K14" s="36">
        <v>2</v>
      </c>
      <c r="L14" s="36"/>
      <c r="M14" s="36">
        <v>6</v>
      </c>
      <c r="N14" s="36">
        <v>6</v>
      </c>
      <c r="O14" s="36"/>
      <c r="P14" s="36"/>
      <c r="Q14" s="36"/>
      <c r="R14" s="36"/>
      <c r="S14" s="36"/>
      <c r="T14" s="36"/>
      <c r="U14" s="36"/>
      <c r="V14" s="36">
        <v>6</v>
      </c>
      <c r="W14" s="36"/>
      <c r="X14" s="37">
        <f t="shared" si="2"/>
        <v>26</v>
      </c>
      <c r="Y14" s="36"/>
      <c r="Z14" s="37">
        <f t="shared" si="0"/>
        <v>0</v>
      </c>
      <c r="AA14" s="37">
        <f t="shared" si="1"/>
        <v>26</v>
      </c>
    </row>
    <row r="15" spans="1:27" ht="22.5">
      <c r="A15" s="28">
        <v>12</v>
      </c>
      <c r="B15" s="13" t="s">
        <v>64</v>
      </c>
      <c r="C15" s="35" t="s">
        <v>65</v>
      </c>
      <c r="D15" s="12" t="s">
        <v>66</v>
      </c>
      <c r="E15" s="36">
        <v>5</v>
      </c>
      <c r="F15" s="36"/>
      <c r="G15" s="36"/>
      <c r="H15" s="36"/>
      <c r="I15" s="36"/>
      <c r="J15" s="36"/>
      <c r="K15" s="36"/>
      <c r="L15" s="36"/>
      <c r="M15" s="36">
        <v>3</v>
      </c>
      <c r="N15" s="36">
        <v>2</v>
      </c>
      <c r="O15" s="36"/>
      <c r="P15" s="36"/>
      <c r="Q15" s="36"/>
      <c r="R15" s="36"/>
      <c r="S15" s="36"/>
      <c r="T15" s="36"/>
      <c r="U15" s="36"/>
      <c r="V15" s="36">
        <v>1</v>
      </c>
      <c r="W15" s="36"/>
      <c r="X15" s="37">
        <f t="shared" si="2"/>
        <v>11</v>
      </c>
      <c r="Y15" s="36"/>
      <c r="Z15" s="37">
        <f t="shared" si="0"/>
        <v>0</v>
      </c>
      <c r="AA15" s="37">
        <f t="shared" si="1"/>
        <v>11</v>
      </c>
    </row>
    <row r="16" spans="1:27" ht="22.5">
      <c r="A16" s="28">
        <v>13</v>
      </c>
      <c r="B16" s="13" t="s">
        <v>67</v>
      </c>
      <c r="C16" s="42">
        <v>347334733</v>
      </c>
      <c r="D16" s="12" t="s">
        <v>68</v>
      </c>
      <c r="E16" s="36">
        <v>4</v>
      </c>
      <c r="F16" s="36"/>
      <c r="G16" s="36"/>
      <c r="H16" s="36"/>
      <c r="I16" s="36"/>
      <c r="J16" s="36"/>
      <c r="K16" s="36"/>
      <c r="L16" s="36"/>
      <c r="M16" s="36">
        <v>4</v>
      </c>
      <c r="N16" s="36">
        <v>3</v>
      </c>
      <c r="O16" s="36"/>
      <c r="P16" s="36"/>
      <c r="Q16" s="36"/>
      <c r="R16" s="36"/>
      <c r="S16" s="36"/>
      <c r="T16" s="36"/>
      <c r="U16" s="36"/>
      <c r="V16" s="36">
        <v>2</v>
      </c>
      <c r="W16" s="36"/>
      <c r="X16" s="37">
        <f t="shared" ref="X16" si="3">SUM(E16:W16)</f>
        <v>13</v>
      </c>
      <c r="Y16" s="36"/>
      <c r="Z16" s="37">
        <f t="shared" si="0"/>
        <v>0</v>
      </c>
      <c r="AA16" s="37">
        <f t="shared" si="1"/>
        <v>13</v>
      </c>
    </row>
    <row r="17" spans="1:27" ht="22.5">
      <c r="A17" s="28">
        <v>14</v>
      </c>
      <c r="B17" s="13" t="s">
        <v>69</v>
      </c>
      <c r="C17" s="35" t="s">
        <v>70</v>
      </c>
      <c r="D17" s="13" t="s">
        <v>837</v>
      </c>
      <c r="E17" s="36">
        <v>15</v>
      </c>
      <c r="F17" s="36"/>
      <c r="G17" s="36"/>
      <c r="H17" s="36"/>
      <c r="I17" s="36">
        <v>4</v>
      </c>
      <c r="J17" s="36">
        <v>4</v>
      </c>
      <c r="K17" s="36">
        <v>30</v>
      </c>
      <c r="L17" s="36"/>
      <c r="M17" s="36">
        <v>10</v>
      </c>
      <c r="N17" s="36">
        <v>9</v>
      </c>
      <c r="O17" s="36"/>
      <c r="P17" s="36"/>
      <c r="Q17" s="36"/>
      <c r="R17" s="36">
        <v>6</v>
      </c>
      <c r="S17" s="36">
        <v>5</v>
      </c>
      <c r="T17" s="36">
        <v>3</v>
      </c>
      <c r="U17" s="36">
        <v>2</v>
      </c>
      <c r="V17" s="36">
        <v>6</v>
      </c>
      <c r="W17" s="36"/>
      <c r="X17" s="37">
        <f t="shared" si="2"/>
        <v>94</v>
      </c>
      <c r="Y17" s="36"/>
      <c r="Z17" s="37">
        <f t="shared" si="0"/>
        <v>0</v>
      </c>
      <c r="AA17" s="37">
        <f t="shared" si="1"/>
        <v>94</v>
      </c>
    </row>
    <row r="18" spans="1:27" ht="22.5">
      <c r="A18" s="28">
        <v>15</v>
      </c>
      <c r="B18" s="13" t="s">
        <v>72</v>
      </c>
      <c r="C18" s="35" t="s">
        <v>73</v>
      </c>
      <c r="D18" s="13" t="s">
        <v>836</v>
      </c>
      <c r="E18" s="36">
        <v>18</v>
      </c>
      <c r="F18" s="36">
        <v>5</v>
      </c>
      <c r="G18" s="36"/>
      <c r="H18" s="36"/>
      <c r="I18" s="36"/>
      <c r="J18" s="36">
        <v>5</v>
      </c>
      <c r="K18" s="36">
        <v>22</v>
      </c>
      <c r="L18" s="36"/>
      <c r="M18" s="36">
        <v>4</v>
      </c>
      <c r="N18" s="36">
        <v>7</v>
      </c>
      <c r="O18" s="36"/>
      <c r="P18" s="36"/>
      <c r="Q18" s="36"/>
      <c r="R18" s="36">
        <v>3</v>
      </c>
      <c r="S18" s="36">
        <v>3</v>
      </c>
      <c r="T18" s="36">
        <v>6</v>
      </c>
      <c r="U18" s="36">
        <v>6</v>
      </c>
      <c r="V18" s="36">
        <v>6</v>
      </c>
      <c r="W18" s="36"/>
      <c r="X18" s="37">
        <f t="shared" si="2"/>
        <v>85</v>
      </c>
      <c r="Y18" s="36"/>
      <c r="Z18" s="37">
        <f t="shared" si="0"/>
        <v>0</v>
      </c>
      <c r="AA18" s="37">
        <f t="shared" si="1"/>
        <v>85</v>
      </c>
    </row>
    <row r="19" spans="1:27">
      <c r="A19" s="28">
        <v>16</v>
      </c>
      <c r="B19" s="13" t="s">
        <v>75</v>
      </c>
      <c r="C19" s="35" t="s">
        <v>76</v>
      </c>
      <c r="D19" s="13" t="s">
        <v>77</v>
      </c>
      <c r="E19" s="36">
        <v>30</v>
      </c>
      <c r="F19" s="36">
        <v>3</v>
      </c>
      <c r="G19" s="36"/>
      <c r="H19" s="36"/>
      <c r="I19" s="36"/>
      <c r="J19" s="36">
        <v>5</v>
      </c>
      <c r="K19" s="36">
        <v>20</v>
      </c>
      <c r="L19" s="36"/>
      <c r="M19" s="36">
        <v>8</v>
      </c>
      <c r="N19" s="36">
        <v>6</v>
      </c>
      <c r="O19" s="36"/>
      <c r="P19" s="36"/>
      <c r="Q19" s="36"/>
      <c r="R19" s="36">
        <v>2</v>
      </c>
      <c r="S19" s="36">
        <v>10</v>
      </c>
      <c r="T19" s="36">
        <v>5</v>
      </c>
      <c r="U19" s="36">
        <v>10</v>
      </c>
      <c r="V19" s="36">
        <v>5</v>
      </c>
      <c r="W19" s="36"/>
      <c r="X19" s="37">
        <f t="shared" si="2"/>
        <v>104</v>
      </c>
      <c r="Y19" s="36"/>
      <c r="Z19" s="37">
        <f t="shared" si="0"/>
        <v>0</v>
      </c>
      <c r="AA19" s="37">
        <f t="shared" si="1"/>
        <v>104</v>
      </c>
    </row>
    <row r="20" spans="1:27" ht="22.5">
      <c r="A20" s="28">
        <v>17</v>
      </c>
      <c r="B20" s="13" t="s">
        <v>78</v>
      </c>
      <c r="C20" s="35" t="s">
        <v>79</v>
      </c>
      <c r="D20" s="13" t="s">
        <v>80</v>
      </c>
      <c r="E20" s="36">
        <v>26</v>
      </c>
      <c r="F20" s="36">
        <v>4</v>
      </c>
      <c r="G20" s="36"/>
      <c r="H20" s="36"/>
      <c r="I20" s="36"/>
      <c r="J20" s="36">
        <v>3</v>
      </c>
      <c r="K20" s="36">
        <v>22</v>
      </c>
      <c r="L20" s="36"/>
      <c r="M20" s="36">
        <v>4</v>
      </c>
      <c r="N20" s="36">
        <v>30</v>
      </c>
      <c r="O20" s="36"/>
      <c r="P20" s="36">
        <v>0</v>
      </c>
      <c r="Q20" s="36"/>
      <c r="R20" s="36">
        <v>2</v>
      </c>
      <c r="S20" s="36">
        <v>1</v>
      </c>
      <c r="T20" s="36">
        <v>2</v>
      </c>
      <c r="U20" s="36">
        <v>3</v>
      </c>
      <c r="V20" s="36">
        <v>3</v>
      </c>
      <c r="W20" s="36"/>
      <c r="X20" s="37">
        <f t="shared" si="2"/>
        <v>100</v>
      </c>
      <c r="Y20" s="36"/>
      <c r="Z20" s="37">
        <f t="shared" si="0"/>
        <v>0</v>
      </c>
      <c r="AA20" s="37">
        <f t="shared" si="1"/>
        <v>100</v>
      </c>
    </row>
    <row r="21" spans="1:27">
      <c r="A21" s="28">
        <v>18</v>
      </c>
      <c r="B21" s="13" t="s">
        <v>81</v>
      </c>
      <c r="C21" s="35" t="s">
        <v>82</v>
      </c>
      <c r="D21" s="12" t="s">
        <v>83</v>
      </c>
      <c r="E21" s="36">
        <v>16</v>
      </c>
      <c r="F21" s="36">
        <v>6</v>
      </c>
      <c r="G21" s="36"/>
      <c r="H21" s="36"/>
      <c r="I21" s="36"/>
      <c r="J21" s="36">
        <v>8</v>
      </c>
      <c r="K21" s="36">
        <v>55</v>
      </c>
      <c r="L21" s="36"/>
      <c r="M21" s="36">
        <v>7</v>
      </c>
      <c r="N21" s="36">
        <v>10</v>
      </c>
      <c r="O21" s="36"/>
      <c r="P21" s="36"/>
      <c r="Q21" s="36"/>
      <c r="R21" s="36">
        <v>2</v>
      </c>
      <c r="S21" s="36"/>
      <c r="T21" s="36">
        <v>2</v>
      </c>
      <c r="U21" s="36">
        <v>6</v>
      </c>
      <c r="V21" s="36">
        <v>3</v>
      </c>
      <c r="W21" s="36"/>
      <c r="X21" s="37">
        <f t="shared" si="2"/>
        <v>115</v>
      </c>
      <c r="Y21" s="36"/>
      <c r="Z21" s="37">
        <f t="shared" si="0"/>
        <v>0</v>
      </c>
      <c r="AA21" s="37">
        <f t="shared" si="1"/>
        <v>115</v>
      </c>
    </row>
    <row r="22" spans="1:27" ht="22.5">
      <c r="A22" s="28">
        <v>19</v>
      </c>
      <c r="B22" s="13" t="s">
        <v>84</v>
      </c>
      <c r="C22" s="35" t="s">
        <v>85</v>
      </c>
      <c r="D22" s="12" t="s">
        <v>86</v>
      </c>
      <c r="E22" s="36">
        <v>24</v>
      </c>
      <c r="F22" s="36">
        <v>2</v>
      </c>
      <c r="G22" s="36"/>
      <c r="H22" s="36"/>
      <c r="I22" s="36"/>
      <c r="J22" s="36">
        <v>7</v>
      </c>
      <c r="K22" s="36">
        <v>25</v>
      </c>
      <c r="L22" s="36"/>
      <c r="M22" s="36">
        <v>5</v>
      </c>
      <c r="N22" s="36">
        <v>12</v>
      </c>
      <c r="O22" s="36"/>
      <c r="P22" s="36"/>
      <c r="Q22" s="36"/>
      <c r="R22" s="36"/>
      <c r="S22" s="36">
        <v>8</v>
      </c>
      <c r="T22" s="36">
        <v>6</v>
      </c>
      <c r="U22" s="36">
        <v>12</v>
      </c>
      <c r="V22" s="36">
        <v>8</v>
      </c>
      <c r="W22" s="36"/>
      <c r="X22" s="37">
        <f t="shared" si="2"/>
        <v>109</v>
      </c>
      <c r="Y22" s="36"/>
      <c r="Z22" s="37">
        <f t="shared" si="0"/>
        <v>0</v>
      </c>
      <c r="AA22" s="37">
        <f t="shared" si="1"/>
        <v>109</v>
      </c>
    </row>
    <row r="23" spans="1:27" ht="22.5">
      <c r="A23" s="28">
        <v>20</v>
      </c>
      <c r="B23" s="13" t="s">
        <v>42</v>
      </c>
      <c r="C23" s="35" t="s">
        <v>87</v>
      </c>
      <c r="D23" s="12" t="s">
        <v>88</v>
      </c>
      <c r="E23" s="36">
        <v>8</v>
      </c>
      <c r="F23" s="36"/>
      <c r="G23" s="36"/>
      <c r="H23" s="36"/>
      <c r="I23" s="36"/>
      <c r="J23" s="36"/>
      <c r="K23" s="36">
        <v>12</v>
      </c>
      <c r="L23" s="36"/>
      <c r="M23" s="36">
        <v>8</v>
      </c>
      <c r="N23" s="36">
        <v>4</v>
      </c>
      <c r="O23" s="36"/>
      <c r="P23" s="36"/>
      <c r="Q23" s="36"/>
      <c r="R23" s="36">
        <v>3</v>
      </c>
      <c r="S23" s="36"/>
      <c r="T23" s="36"/>
      <c r="U23" s="36"/>
      <c r="V23" s="36">
        <v>4</v>
      </c>
      <c r="W23" s="36"/>
      <c r="X23" s="37">
        <f t="shared" si="2"/>
        <v>39</v>
      </c>
      <c r="Y23" s="36"/>
      <c r="Z23" s="37">
        <f t="shared" si="0"/>
        <v>0</v>
      </c>
      <c r="AA23" s="37">
        <f t="shared" si="1"/>
        <v>39</v>
      </c>
    </row>
    <row r="24" spans="1:27" ht="22.5">
      <c r="A24" s="28">
        <v>21</v>
      </c>
      <c r="B24" s="13" t="s">
        <v>89</v>
      </c>
      <c r="C24" s="19">
        <v>341734179</v>
      </c>
      <c r="D24" s="12" t="s">
        <v>90</v>
      </c>
      <c r="E24" s="36">
        <v>8</v>
      </c>
      <c r="F24" s="36"/>
      <c r="G24" s="36"/>
      <c r="H24" s="36"/>
      <c r="I24" s="36"/>
      <c r="J24" s="36"/>
      <c r="K24" s="36">
        <v>7</v>
      </c>
      <c r="L24" s="36"/>
      <c r="M24" s="36">
        <v>5</v>
      </c>
      <c r="N24" s="36">
        <v>3</v>
      </c>
      <c r="O24" s="36"/>
      <c r="P24" s="36"/>
      <c r="Q24" s="36"/>
      <c r="R24" s="36"/>
      <c r="S24" s="36"/>
      <c r="T24" s="36"/>
      <c r="U24" s="36"/>
      <c r="V24" s="36">
        <v>3</v>
      </c>
      <c r="W24" s="36"/>
      <c r="X24" s="37">
        <f>SUM(E24:W24)</f>
        <v>26</v>
      </c>
      <c r="Y24" s="36"/>
      <c r="Z24" s="37">
        <f t="shared" si="0"/>
        <v>0</v>
      </c>
      <c r="AA24" s="37">
        <f t="shared" si="1"/>
        <v>26</v>
      </c>
    </row>
    <row r="25" spans="1:27">
      <c r="A25" s="28">
        <v>22</v>
      </c>
      <c r="B25" s="13" t="s">
        <v>81</v>
      </c>
      <c r="C25" s="35" t="s">
        <v>91</v>
      </c>
      <c r="D25" s="13" t="s">
        <v>92</v>
      </c>
      <c r="E25" s="36">
        <v>5</v>
      </c>
      <c r="F25" s="36"/>
      <c r="G25" s="36"/>
      <c r="H25" s="36"/>
      <c r="I25" s="36"/>
      <c r="J25" s="36"/>
      <c r="K25" s="36"/>
      <c r="L25" s="36"/>
      <c r="M25" s="36">
        <v>1</v>
      </c>
      <c r="N25" s="36">
        <v>1</v>
      </c>
      <c r="O25" s="36"/>
      <c r="P25" s="36"/>
      <c r="Q25" s="36"/>
      <c r="R25" s="36"/>
      <c r="S25" s="36"/>
      <c r="T25" s="36"/>
      <c r="U25" s="36"/>
      <c r="V25" s="36">
        <v>1</v>
      </c>
      <c r="W25" s="36"/>
      <c r="X25" s="37">
        <f t="shared" si="2"/>
        <v>8</v>
      </c>
      <c r="Y25" s="36"/>
      <c r="Z25" s="37">
        <f t="shared" si="0"/>
        <v>0</v>
      </c>
      <c r="AA25" s="37">
        <f t="shared" si="1"/>
        <v>8</v>
      </c>
    </row>
    <row r="26" spans="1:27" ht="22.5">
      <c r="A26" s="28">
        <v>23</v>
      </c>
      <c r="B26" s="13" t="s">
        <v>67</v>
      </c>
      <c r="C26" s="35" t="s">
        <v>93</v>
      </c>
      <c r="D26" s="12" t="s">
        <v>182</v>
      </c>
      <c r="E26" s="36">
        <v>16</v>
      </c>
      <c r="F26" s="36">
        <v>7</v>
      </c>
      <c r="G26" s="36"/>
      <c r="H26" s="36"/>
      <c r="I26" s="36"/>
      <c r="J26" s="36">
        <v>8</v>
      </c>
      <c r="K26" s="36">
        <v>12</v>
      </c>
      <c r="L26" s="36"/>
      <c r="M26" s="36">
        <v>6</v>
      </c>
      <c r="N26" s="36">
        <v>7</v>
      </c>
      <c r="O26" s="36"/>
      <c r="P26" s="36"/>
      <c r="Q26" s="36"/>
      <c r="R26" s="36">
        <v>2</v>
      </c>
      <c r="S26" s="36">
        <v>1</v>
      </c>
      <c r="T26" s="36">
        <v>1</v>
      </c>
      <c r="U26" s="36">
        <v>3</v>
      </c>
      <c r="V26" s="36">
        <v>3</v>
      </c>
      <c r="W26" s="36"/>
      <c r="X26" s="37">
        <f t="shared" si="2"/>
        <v>66</v>
      </c>
      <c r="Y26" s="36"/>
      <c r="Z26" s="37">
        <f t="shared" si="0"/>
        <v>0</v>
      </c>
      <c r="AA26" s="37">
        <f t="shared" si="1"/>
        <v>66</v>
      </c>
    </row>
    <row r="27" spans="1:27">
      <c r="A27" s="28">
        <v>24</v>
      </c>
      <c r="B27" s="13" t="s">
        <v>95</v>
      </c>
      <c r="C27" s="35" t="s">
        <v>96</v>
      </c>
      <c r="D27" s="12" t="s">
        <v>97</v>
      </c>
      <c r="E27" s="36">
        <v>40</v>
      </c>
      <c r="F27" s="36">
        <v>5</v>
      </c>
      <c r="G27" s="36"/>
      <c r="H27" s="36"/>
      <c r="I27" s="36"/>
      <c r="J27" s="36">
        <v>10</v>
      </c>
      <c r="K27" s="36">
        <v>38</v>
      </c>
      <c r="L27" s="36"/>
      <c r="M27" s="36">
        <v>20</v>
      </c>
      <c r="N27" s="36">
        <v>13</v>
      </c>
      <c r="O27" s="36"/>
      <c r="P27" s="36">
        <v>1</v>
      </c>
      <c r="Q27" s="36"/>
      <c r="R27" s="36">
        <v>2</v>
      </c>
      <c r="S27" s="36">
        <v>2</v>
      </c>
      <c r="T27" s="36">
        <v>10</v>
      </c>
      <c r="U27" s="36">
        <v>6</v>
      </c>
      <c r="V27" s="36">
        <v>7</v>
      </c>
      <c r="W27" s="36"/>
      <c r="X27" s="37">
        <f t="shared" si="2"/>
        <v>154</v>
      </c>
      <c r="Y27" s="36"/>
      <c r="Z27" s="37">
        <f t="shared" si="0"/>
        <v>0</v>
      </c>
      <c r="AA27" s="37">
        <f t="shared" si="1"/>
        <v>154</v>
      </c>
    </row>
    <row r="28" spans="1:27" ht="22.5">
      <c r="A28" s="28">
        <v>25</v>
      </c>
      <c r="B28" s="13" t="s">
        <v>98</v>
      </c>
      <c r="C28" s="35" t="s">
        <v>99</v>
      </c>
      <c r="D28" s="12" t="s">
        <v>100</v>
      </c>
      <c r="E28" s="36">
        <v>17</v>
      </c>
      <c r="F28" s="36">
        <v>3</v>
      </c>
      <c r="G28" s="36"/>
      <c r="H28" s="36"/>
      <c r="I28" s="36"/>
      <c r="J28" s="36">
        <v>4</v>
      </c>
      <c r="K28" s="36">
        <v>2</v>
      </c>
      <c r="L28" s="36"/>
      <c r="M28" s="36">
        <v>4</v>
      </c>
      <c r="N28" s="36">
        <v>8</v>
      </c>
      <c r="O28" s="36"/>
      <c r="P28" s="36"/>
      <c r="Q28" s="36"/>
      <c r="R28" s="36">
        <v>4</v>
      </c>
      <c r="S28" s="36">
        <v>2</v>
      </c>
      <c r="T28" s="36">
        <v>4</v>
      </c>
      <c r="U28" s="36">
        <v>4</v>
      </c>
      <c r="V28" s="36">
        <v>4</v>
      </c>
      <c r="W28" s="36"/>
      <c r="X28" s="37">
        <f t="shared" si="2"/>
        <v>56</v>
      </c>
      <c r="Y28" s="36"/>
      <c r="Z28" s="37">
        <f t="shared" si="0"/>
        <v>0</v>
      </c>
      <c r="AA28" s="37">
        <f t="shared" si="1"/>
        <v>56</v>
      </c>
    </row>
    <row r="29" spans="1:27" ht="22.5">
      <c r="A29" s="28">
        <v>26</v>
      </c>
      <c r="B29" s="13" t="s">
        <v>89</v>
      </c>
      <c r="C29" s="35" t="s">
        <v>101</v>
      </c>
      <c r="D29" s="12" t="s">
        <v>102</v>
      </c>
      <c r="E29" s="36">
        <v>40</v>
      </c>
      <c r="F29" s="36">
        <v>2</v>
      </c>
      <c r="G29" s="36"/>
      <c r="H29" s="36"/>
      <c r="I29" s="36"/>
      <c r="J29" s="36">
        <v>5</v>
      </c>
      <c r="K29" s="36">
        <v>28</v>
      </c>
      <c r="L29" s="36"/>
      <c r="M29" s="36">
        <v>5</v>
      </c>
      <c r="N29" s="36">
        <v>19</v>
      </c>
      <c r="O29" s="36"/>
      <c r="P29" s="36">
        <v>1</v>
      </c>
      <c r="Q29" s="36"/>
      <c r="R29" s="36">
        <v>6</v>
      </c>
      <c r="S29" s="36">
        <v>6</v>
      </c>
      <c r="T29" s="36">
        <v>5</v>
      </c>
      <c r="U29" s="36">
        <v>5</v>
      </c>
      <c r="V29" s="36">
        <v>12</v>
      </c>
      <c r="W29" s="36">
        <v>2</v>
      </c>
      <c r="X29" s="37">
        <f t="shared" si="2"/>
        <v>136</v>
      </c>
      <c r="Y29" s="36"/>
      <c r="Z29" s="37">
        <f t="shared" si="0"/>
        <v>0</v>
      </c>
      <c r="AA29" s="37">
        <f t="shared" si="1"/>
        <v>136</v>
      </c>
    </row>
    <row r="30" spans="1:27" ht="22.5">
      <c r="A30" s="28">
        <v>27</v>
      </c>
      <c r="B30" s="13" t="s">
        <v>64</v>
      </c>
      <c r="C30" s="35" t="s">
        <v>103</v>
      </c>
      <c r="D30" s="13" t="s">
        <v>104</v>
      </c>
      <c r="E30" s="36">
        <v>30</v>
      </c>
      <c r="F30" s="36">
        <v>2</v>
      </c>
      <c r="G30" s="36"/>
      <c r="H30" s="36">
        <v>2</v>
      </c>
      <c r="I30" s="36"/>
      <c r="J30" s="36">
        <v>5</v>
      </c>
      <c r="K30" s="36">
        <v>20</v>
      </c>
      <c r="L30" s="36"/>
      <c r="M30" s="36">
        <v>9</v>
      </c>
      <c r="N30" s="36">
        <v>12</v>
      </c>
      <c r="O30" s="36"/>
      <c r="P30" s="36"/>
      <c r="Q30" s="36"/>
      <c r="R30" s="36">
        <v>4</v>
      </c>
      <c r="S30" s="36">
        <v>4</v>
      </c>
      <c r="T30" s="36">
        <v>4</v>
      </c>
      <c r="U30" s="36">
        <v>8</v>
      </c>
      <c r="V30" s="36">
        <v>4</v>
      </c>
      <c r="W30" s="36"/>
      <c r="X30" s="37">
        <f t="shared" si="2"/>
        <v>104</v>
      </c>
      <c r="Y30" s="36"/>
      <c r="Z30" s="37">
        <f t="shared" si="0"/>
        <v>0</v>
      </c>
      <c r="AA30" s="37">
        <f t="shared" si="1"/>
        <v>104</v>
      </c>
    </row>
    <row r="31" spans="1:27">
      <c r="A31" s="28">
        <v>28</v>
      </c>
      <c r="B31" s="13" t="s">
        <v>105</v>
      </c>
      <c r="C31" s="35" t="s">
        <v>106</v>
      </c>
      <c r="D31" s="13" t="s">
        <v>107</v>
      </c>
      <c r="E31" s="36">
        <v>25</v>
      </c>
      <c r="F31" s="36">
        <v>7</v>
      </c>
      <c r="G31" s="36"/>
      <c r="H31" s="36"/>
      <c r="I31" s="36"/>
      <c r="J31" s="36">
        <v>5</v>
      </c>
      <c r="K31" s="36">
        <v>20</v>
      </c>
      <c r="L31" s="36"/>
      <c r="M31" s="36">
        <v>8</v>
      </c>
      <c r="N31" s="36">
        <v>10</v>
      </c>
      <c r="O31" s="36">
        <v>2</v>
      </c>
      <c r="P31" s="36">
        <v>1</v>
      </c>
      <c r="Q31" s="36"/>
      <c r="R31" s="36">
        <v>5</v>
      </c>
      <c r="S31" s="36">
        <v>4</v>
      </c>
      <c r="T31" s="36">
        <v>6</v>
      </c>
      <c r="U31" s="36">
        <v>6</v>
      </c>
      <c r="V31" s="36">
        <v>6</v>
      </c>
      <c r="W31" s="36">
        <v>2</v>
      </c>
      <c r="X31" s="37">
        <f t="shared" si="2"/>
        <v>107</v>
      </c>
      <c r="Y31" s="36"/>
      <c r="Z31" s="37">
        <f t="shared" si="0"/>
        <v>0</v>
      </c>
      <c r="AA31" s="37">
        <f t="shared" si="1"/>
        <v>107</v>
      </c>
    </row>
    <row r="32" spans="1:27" ht="22.5">
      <c r="A32" s="28">
        <v>29</v>
      </c>
      <c r="B32" s="13" t="s">
        <v>69</v>
      </c>
      <c r="C32" s="35" t="s">
        <v>108</v>
      </c>
      <c r="D32" s="13" t="s">
        <v>109</v>
      </c>
      <c r="E32" s="36">
        <v>15</v>
      </c>
      <c r="F32" s="36">
        <v>4</v>
      </c>
      <c r="G32" s="36"/>
      <c r="H32" s="36"/>
      <c r="I32" s="36"/>
      <c r="J32" s="36">
        <v>4</v>
      </c>
      <c r="K32" s="36">
        <v>44</v>
      </c>
      <c r="L32" s="36"/>
      <c r="M32" s="36">
        <v>12</v>
      </c>
      <c r="N32" s="36">
        <v>8</v>
      </c>
      <c r="O32" s="36"/>
      <c r="P32" s="36"/>
      <c r="Q32" s="36"/>
      <c r="R32" s="36">
        <v>3</v>
      </c>
      <c r="S32" s="36">
        <v>5</v>
      </c>
      <c r="T32" s="36">
        <v>4</v>
      </c>
      <c r="U32" s="36">
        <v>10</v>
      </c>
      <c r="V32" s="36">
        <v>6</v>
      </c>
      <c r="W32" s="36"/>
      <c r="X32" s="37">
        <f t="shared" si="2"/>
        <v>115</v>
      </c>
      <c r="Y32" s="36"/>
      <c r="Z32" s="37">
        <f t="shared" si="0"/>
        <v>0</v>
      </c>
      <c r="AA32" s="37">
        <f t="shared" si="1"/>
        <v>115</v>
      </c>
    </row>
    <row r="33" spans="1:27" ht="22.5">
      <c r="A33" s="28">
        <v>30</v>
      </c>
      <c r="B33" s="13" t="s">
        <v>110</v>
      </c>
      <c r="C33" s="35" t="s">
        <v>111</v>
      </c>
      <c r="D33" s="12" t="s">
        <v>112</v>
      </c>
      <c r="E33" s="36">
        <v>20</v>
      </c>
      <c r="F33" s="36">
        <v>5</v>
      </c>
      <c r="G33" s="36"/>
      <c r="H33" s="36"/>
      <c r="I33" s="36"/>
      <c r="J33" s="36">
        <v>7</v>
      </c>
      <c r="K33" s="36">
        <v>45</v>
      </c>
      <c r="L33" s="36"/>
      <c r="M33" s="36">
        <v>9</v>
      </c>
      <c r="N33" s="36">
        <v>8</v>
      </c>
      <c r="O33" s="36"/>
      <c r="P33" s="36"/>
      <c r="Q33" s="36"/>
      <c r="R33" s="36">
        <v>7</v>
      </c>
      <c r="S33" s="36">
        <v>2</v>
      </c>
      <c r="T33" s="36">
        <v>5</v>
      </c>
      <c r="U33" s="36">
        <v>5</v>
      </c>
      <c r="V33" s="36">
        <v>9</v>
      </c>
      <c r="W33" s="36"/>
      <c r="X33" s="37">
        <f t="shared" si="2"/>
        <v>122</v>
      </c>
      <c r="Y33" s="36"/>
      <c r="Z33" s="37">
        <f t="shared" si="0"/>
        <v>0</v>
      </c>
      <c r="AA33" s="37">
        <f t="shared" si="1"/>
        <v>122</v>
      </c>
    </row>
    <row r="34" spans="1:27" ht="22.5">
      <c r="A34" s="28">
        <v>31</v>
      </c>
      <c r="B34" s="12" t="s">
        <v>113</v>
      </c>
      <c r="C34" s="11" t="s">
        <v>114</v>
      </c>
      <c r="D34" s="12" t="s">
        <v>115</v>
      </c>
      <c r="E34" s="36">
        <v>11</v>
      </c>
      <c r="F34" s="36"/>
      <c r="G34" s="36"/>
      <c r="H34" s="36"/>
      <c r="I34" s="36"/>
      <c r="J34" s="36">
        <v>8</v>
      </c>
      <c r="K34" s="36"/>
      <c r="L34" s="36"/>
      <c r="M34" s="36">
        <v>3</v>
      </c>
      <c r="N34" s="36">
        <v>7</v>
      </c>
      <c r="O34" s="36"/>
      <c r="P34" s="36"/>
      <c r="Q34" s="36"/>
      <c r="R34" s="36"/>
      <c r="S34" s="36"/>
      <c r="T34" s="36"/>
      <c r="U34" s="36">
        <v>5</v>
      </c>
      <c r="V34" s="36">
        <v>5</v>
      </c>
      <c r="W34" s="36"/>
      <c r="X34" s="37">
        <f t="shared" si="2"/>
        <v>39</v>
      </c>
      <c r="Y34" s="36"/>
      <c r="Z34" s="37">
        <f t="shared" si="0"/>
        <v>0</v>
      </c>
      <c r="AA34" s="37">
        <f t="shared" si="1"/>
        <v>39</v>
      </c>
    </row>
    <row r="35" spans="1:27">
      <c r="A35" s="28">
        <v>32</v>
      </c>
      <c r="B35" s="13" t="s">
        <v>116</v>
      </c>
      <c r="C35" s="35" t="s">
        <v>117</v>
      </c>
      <c r="D35" s="13" t="s">
        <v>118</v>
      </c>
      <c r="E35" s="36">
        <v>21</v>
      </c>
      <c r="F35" s="36">
        <v>6</v>
      </c>
      <c r="G35" s="36">
        <v>19</v>
      </c>
      <c r="H35" s="36">
        <v>2</v>
      </c>
      <c r="I35" s="36"/>
      <c r="J35" s="36">
        <v>5</v>
      </c>
      <c r="K35" s="36">
        <v>20</v>
      </c>
      <c r="L35" s="36"/>
      <c r="M35" s="36">
        <v>12</v>
      </c>
      <c r="N35" s="36">
        <v>10</v>
      </c>
      <c r="O35" s="36"/>
      <c r="P35" s="36"/>
      <c r="Q35" s="36"/>
      <c r="R35" s="36">
        <v>3</v>
      </c>
      <c r="S35" s="36"/>
      <c r="T35" s="36">
        <v>4</v>
      </c>
      <c r="U35" s="36">
        <v>6</v>
      </c>
      <c r="V35" s="36">
        <v>8</v>
      </c>
      <c r="W35" s="36">
        <v>2</v>
      </c>
      <c r="X35" s="37">
        <f t="shared" si="2"/>
        <v>118</v>
      </c>
      <c r="Y35" s="36"/>
      <c r="Z35" s="37">
        <f t="shared" si="0"/>
        <v>0</v>
      </c>
      <c r="AA35" s="37">
        <f t="shared" si="1"/>
        <v>118</v>
      </c>
    </row>
    <row r="36" spans="1:27" ht="22.5">
      <c r="A36" s="28">
        <v>33</v>
      </c>
      <c r="B36" s="13" t="s">
        <v>38</v>
      </c>
      <c r="C36" s="35" t="s">
        <v>119</v>
      </c>
      <c r="D36" s="12" t="s">
        <v>120</v>
      </c>
      <c r="E36" s="36">
        <v>25</v>
      </c>
      <c r="F36" s="36"/>
      <c r="G36" s="36"/>
      <c r="H36" s="36"/>
      <c r="I36" s="36">
        <v>15</v>
      </c>
      <c r="J36" s="36">
        <v>5</v>
      </c>
      <c r="K36" s="36"/>
      <c r="L36" s="36"/>
      <c r="M36" s="36"/>
      <c r="N36" s="36">
        <v>4</v>
      </c>
      <c r="O36" s="36"/>
      <c r="P36" s="36"/>
      <c r="Q36" s="36"/>
      <c r="R36" s="36">
        <v>5</v>
      </c>
      <c r="S36" s="36">
        <v>5</v>
      </c>
      <c r="T36" s="36">
        <v>3</v>
      </c>
      <c r="U36" s="36">
        <v>30</v>
      </c>
      <c r="V36" s="36">
        <v>6</v>
      </c>
      <c r="W36" s="36">
        <v>2</v>
      </c>
      <c r="X36" s="37">
        <f t="shared" si="2"/>
        <v>100</v>
      </c>
      <c r="Y36" s="36"/>
      <c r="Z36" s="37">
        <f t="shared" si="0"/>
        <v>0</v>
      </c>
      <c r="AA36" s="37">
        <f t="shared" si="1"/>
        <v>100</v>
      </c>
    </row>
    <row r="37" spans="1:27" ht="22.5">
      <c r="A37" s="28">
        <v>34</v>
      </c>
      <c r="B37" s="13" t="s">
        <v>72</v>
      </c>
      <c r="C37" s="35" t="s">
        <v>121</v>
      </c>
      <c r="D37" s="13" t="s">
        <v>122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7">
        <f t="shared" si="2"/>
        <v>0</v>
      </c>
      <c r="Y37" s="36"/>
      <c r="Z37" s="37">
        <f t="shared" si="0"/>
        <v>0</v>
      </c>
      <c r="AA37" s="37">
        <f t="shared" si="1"/>
        <v>0</v>
      </c>
    </row>
    <row r="38" spans="1:27" ht="22.5">
      <c r="A38" s="28">
        <v>35</v>
      </c>
      <c r="B38" s="13" t="s">
        <v>113</v>
      </c>
      <c r="C38" s="35" t="s">
        <v>123</v>
      </c>
      <c r="D38" s="13" t="s">
        <v>124</v>
      </c>
      <c r="E38" s="36">
        <v>6</v>
      </c>
      <c r="F38" s="36"/>
      <c r="G38" s="36"/>
      <c r="H38" s="36"/>
      <c r="I38" s="36">
        <v>6</v>
      </c>
      <c r="J38" s="36">
        <v>2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7">
        <f t="shared" si="2"/>
        <v>14</v>
      </c>
      <c r="Y38" s="36"/>
      <c r="Z38" s="37">
        <f t="shared" si="0"/>
        <v>0</v>
      </c>
      <c r="AA38" s="37">
        <f t="shared" si="1"/>
        <v>14</v>
      </c>
    </row>
    <row r="39" spans="1:27" ht="22.5">
      <c r="A39" s="28">
        <v>36</v>
      </c>
      <c r="B39" s="13" t="s">
        <v>105</v>
      </c>
      <c r="C39" s="35" t="s">
        <v>125</v>
      </c>
      <c r="D39" s="12" t="s">
        <v>126</v>
      </c>
      <c r="E39" s="36"/>
      <c r="F39" s="36"/>
      <c r="G39" s="36"/>
      <c r="H39" s="36"/>
      <c r="I39" s="36">
        <v>10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7">
        <f t="shared" si="2"/>
        <v>10</v>
      </c>
      <c r="Y39" s="36"/>
      <c r="Z39" s="37">
        <f t="shared" si="0"/>
        <v>0</v>
      </c>
      <c r="AA39" s="37">
        <f t="shared" si="1"/>
        <v>10</v>
      </c>
    </row>
    <row r="40" spans="1:27" ht="22.5">
      <c r="A40" s="28">
        <v>37</v>
      </c>
      <c r="B40" s="12" t="s">
        <v>46</v>
      </c>
      <c r="C40" s="11" t="s">
        <v>127</v>
      </c>
      <c r="D40" s="12" t="s">
        <v>128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7">
        <f t="shared" si="2"/>
        <v>0</v>
      </c>
      <c r="Y40" s="36"/>
      <c r="Z40" s="37">
        <f t="shared" si="0"/>
        <v>0</v>
      </c>
      <c r="AA40" s="37">
        <f t="shared" si="1"/>
        <v>0</v>
      </c>
    </row>
    <row r="41" spans="1:27" ht="22.5">
      <c r="A41" s="28">
        <v>38</v>
      </c>
      <c r="B41" s="13" t="s">
        <v>95</v>
      </c>
      <c r="C41" s="35" t="s">
        <v>129</v>
      </c>
      <c r="D41" s="12" t="s">
        <v>908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161">
        <v>4</v>
      </c>
      <c r="T41" s="36"/>
      <c r="U41" s="36"/>
      <c r="V41" s="36"/>
      <c r="W41" s="36"/>
      <c r="X41" s="37">
        <f t="shared" si="2"/>
        <v>4</v>
      </c>
      <c r="Y41" s="36"/>
      <c r="Z41" s="37">
        <f t="shared" si="0"/>
        <v>0</v>
      </c>
      <c r="AA41" s="37">
        <f t="shared" si="1"/>
        <v>4</v>
      </c>
    </row>
    <row r="42" spans="1:27" ht="22.5">
      <c r="A42" s="28">
        <v>39</v>
      </c>
      <c r="B42" s="12" t="s">
        <v>46</v>
      </c>
      <c r="C42" s="11" t="s">
        <v>131</v>
      </c>
      <c r="D42" s="12" t="s">
        <v>132</v>
      </c>
      <c r="E42" s="36"/>
      <c r="F42" s="36"/>
      <c r="G42" s="36"/>
      <c r="H42" s="36">
        <v>1</v>
      </c>
      <c r="I42" s="36"/>
      <c r="J42" s="36"/>
      <c r="K42" s="36"/>
      <c r="L42" s="36"/>
      <c r="M42" s="36">
        <v>1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7">
        <f t="shared" si="2"/>
        <v>2</v>
      </c>
      <c r="Y42" s="36"/>
      <c r="Z42" s="37">
        <f t="shared" si="0"/>
        <v>0</v>
      </c>
      <c r="AA42" s="37">
        <f t="shared" si="1"/>
        <v>2</v>
      </c>
    </row>
    <row r="43" spans="1:27" ht="22.5">
      <c r="A43" s="28">
        <v>40</v>
      </c>
      <c r="B43" s="13" t="s">
        <v>34</v>
      </c>
      <c r="C43" s="35" t="s">
        <v>133</v>
      </c>
      <c r="D43" s="12" t="s">
        <v>134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7">
        <f t="shared" si="2"/>
        <v>0</v>
      </c>
      <c r="Y43" s="36"/>
      <c r="Z43" s="37">
        <f t="shared" si="0"/>
        <v>0</v>
      </c>
      <c r="AA43" s="37">
        <f t="shared" si="1"/>
        <v>0</v>
      </c>
    </row>
    <row r="44" spans="1:27" ht="22.5">
      <c r="A44" s="28">
        <v>41</v>
      </c>
      <c r="B44" s="13" t="s">
        <v>78</v>
      </c>
      <c r="C44" s="35" t="s">
        <v>135</v>
      </c>
      <c r="D44" s="13" t="s">
        <v>136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7">
        <f t="shared" si="2"/>
        <v>0</v>
      </c>
      <c r="Y44" s="36"/>
      <c r="Z44" s="37">
        <f t="shared" si="0"/>
        <v>0</v>
      </c>
      <c r="AA44" s="37">
        <f t="shared" si="1"/>
        <v>0</v>
      </c>
    </row>
    <row r="45" spans="1:27" ht="33.75">
      <c r="A45" s="28">
        <v>42</v>
      </c>
      <c r="B45" s="13" t="s">
        <v>46</v>
      </c>
      <c r="C45" s="35" t="s">
        <v>137</v>
      </c>
      <c r="D45" s="13" t="s">
        <v>183</v>
      </c>
      <c r="E45" s="36">
        <v>8</v>
      </c>
      <c r="F45" s="36"/>
      <c r="G45" s="36"/>
      <c r="H45" s="36">
        <v>2</v>
      </c>
      <c r="I45" s="36">
        <v>1</v>
      </c>
      <c r="J45" s="36">
        <v>1</v>
      </c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7">
        <f t="shared" si="2"/>
        <v>12</v>
      </c>
      <c r="Y45" s="36"/>
      <c r="Z45" s="37">
        <f t="shared" si="0"/>
        <v>0</v>
      </c>
      <c r="AA45" s="37">
        <f t="shared" si="1"/>
        <v>12</v>
      </c>
    </row>
    <row r="46" spans="1:27" ht="22.5">
      <c r="A46" s="28">
        <v>43</v>
      </c>
      <c r="B46" s="13" t="s">
        <v>113</v>
      </c>
      <c r="C46" s="35" t="s">
        <v>139</v>
      </c>
      <c r="D46" s="13" t="s">
        <v>140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7">
        <f t="shared" si="2"/>
        <v>0</v>
      </c>
      <c r="Y46" s="36"/>
      <c r="Z46" s="37">
        <f t="shared" si="0"/>
        <v>0</v>
      </c>
      <c r="AA46" s="37">
        <f t="shared" si="1"/>
        <v>0</v>
      </c>
    </row>
    <row r="47" spans="1:27" ht="22.5">
      <c r="A47" s="28">
        <v>44</v>
      </c>
      <c r="B47" s="12" t="s">
        <v>98</v>
      </c>
      <c r="C47" s="11" t="s">
        <v>141</v>
      </c>
      <c r="D47" s="12" t="s">
        <v>142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7">
        <f t="shared" si="2"/>
        <v>0</v>
      </c>
      <c r="Y47" s="36"/>
      <c r="Z47" s="37">
        <f t="shared" si="0"/>
        <v>0</v>
      </c>
      <c r="AA47" s="37">
        <f t="shared" si="1"/>
        <v>0</v>
      </c>
    </row>
    <row r="48" spans="1:27">
      <c r="A48" s="28">
        <v>45</v>
      </c>
      <c r="B48" s="13" t="s">
        <v>116</v>
      </c>
      <c r="C48" s="35" t="s">
        <v>143</v>
      </c>
      <c r="D48" s="12" t="s">
        <v>144</v>
      </c>
      <c r="E48" s="36">
        <v>2</v>
      </c>
      <c r="F48" s="36"/>
      <c r="G48" s="36"/>
      <c r="H48" s="36"/>
      <c r="I48" s="36">
        <v>1</v>
      </c>
      <c r="J48" s="36"/>
      <c r="K48" s="36"/>
      <c r="L48" s="36"/>
      <c r="M48" s="36"/>
      <c r="N48" s="36"/>
      <c r="O48" s="36"/>
      <c r="P48" s="36"/>
      <c r="Q48" s="36"/>
      <c r="R48" s="36"/>
      <c r="S48" s="36">
        <v>7</v>
      </c>
      <c r="T48" s="36"/>
      <c r="U48" s="36"/>
      <c r="V48" s="36"/>
      <c r="W48" s="36"/>
      <c r="X48" s="37">
        <f t="shared" si="2"/>
        <v>10</v>
      </c>
      <c r="Y48" s="36"/>
      <c r="Z48" s="37">
        <f t="shared" si="0"/>
        <v>0</v>
      </c>
      <c r="AA48" s="37">
        <f t="shared" si="1"/>
        <v>10</v>
      </c>
    </row>
    <row r="49" spans="1:27" ht="22.5">
      <c r="A49" s="28">
        <v>46</v>
      </c>
      <c r="B49" s="13" t="s">
        <v>67</v>
      </c>
      <c r="C49" s="35" t="s">
        <v>145</v>
      </c>
      <c r="D49" s="12" t="s">
        <v>146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7">
        <f t="shared" si="2"/>
        <v>0</v>
      </c>
      <c r="Y49" s="36"/>
      <c r="Z49" s="37">
        <f t="shared" si="0"/>
        <v>0</v>
      </c>
      <c r="AA49" s="37">
        <f t="shared" si="1"/>
        <v>0</v>
      </c>
    </row>
    <row r="50" spans="1:27" ht="22.5">
      <c r="A50" s="28">
        <v>47</v>
      </c>
      <c r="B50" s="13" t="s">
        <v>38</v>
      </c>
      <c r="C50" s="35" t="s">
        <v>147</v>
      </c>
      <c r="D50" s="12" t="s">
        <v>148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7">
        <f t="shared" si="2"/>
        <v>0</v>
      </c>
      <c r="Y50" s="36"/>
      <c r="Z50" s="37">
        <f t="shared" si="0"/>
        <v>0</v>
      </c>
      <c r="AA50" s="37">
        <f t="shared" si="1"/>
        <v>0</v>
      </c>
    </row>
    <row r="51" spans="1:27" ht="22.5">
      <c r="A51" s="28">
        <v>48</v>
      </c>
      <c r="B51" s="13" t="s">
        <v>38</v>
      </c>
      <c r="C51" s="35" t="s">
        <v>149</v>
      </c>
      <c r="D51" s="12" t="s">
        <v>150</v>
      </c>
      <c r="E51" s="36"/>
      <c r="F51" s="36"/>
      <c r="G51" s="36"/>
      <c r="H51" s="36"/>
      <c r="I51" s="36"/>
      <c r="J51" s="36"/>
      <c r="K51" s="36">
        <v>280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7">
        <f t="shared" si="2"/>
        <v>280</v>
      </c>
      <c r="Y51" s="36"/>
      <c r="Z51" s="37">
        <f t="shared" si="0"/>
        <v>0</v>
      </c>
      <c r="AA51" s="37">
        <f t="shared" si="1"/>
        <v>280</v>
      </c>
    </row>
    <row r="52" spans="1:27" ht="22.5">
      <c r="A52" s="28">
        <v>49</v>
      </c>
      <c r="B52" s="13" t="s">
        <v>46</v>
      </c>
      <c r="C52" s="35" t="s">
        <v>151</v>
      </c>
      <c r="D52" s="13" t="s">
        <v>838</v>
      </c>
      <c r="E52" s="36">
        <v>5</v>
      </c>
      <c r="F52" s="36"/>
      <c r="G52" s="36"/>
      <c r="H52" s="36"/>
      <c r="I52" s="36">
        <v>5</v>
      </c>
      <c r="J52" s="36">
        <v>5</v>
      </c>
      <c r="K52" s="36">
        <v>20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7">
        <f t="shared" si="2"/>
        <v>35</v>
      </c>
      <c r="Y52" s="36"/>
      <c r="Z52" s="37">
        <f t="shared" si="0"/>
        <v>0</v>
      </c>
      <c r="AA52" s="37">
        <f t="shared" si="1"/>
        <v>35</v>
      </c>
    </row>
    <row r="53" spans="1:27">
      <c r="A53" s="28">
        <v>50</v>
      </c>
      <c r="B53" s="13" t="s">
        <v>116</v>
      </c>
      <c r="C53" s="35" t="s">
        <v>153</v>
      </c>
      <c r="D53" s="12" t="s">
        <v>154</v>
      </c>
      <c r="E53" s="36"/>
      <c r="F53" s="36"/>
      <c r="G53" s="36"/>
      <c r="H53" s="36"/>
      <c r="I53" s="36"/>
      <c r="J53" s="36"/>
      <c r="K53" s="36">
        <v>30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7">
        <f t="shared" si="2"/>
        <v>30</v>
      </c>
      <c r="Y53" s="36"/>
      <c r="Z53" s="37">
        <f t="shared" si="0"/>
        <v>0</v>
      </c>
      <c r="AA53" s="37">
        <f t="shared" si="1"/>
        <v>30</v>
      </c>
    </row>
    <row r="54" spans="1:27" ht="22.5">
      <c r="A54" s="28">
        <v>51</v>
      </c>
      <c r="B54" s="13" t="s">
        <v>38</v>
      </c>
      <c r="C54" s="35" t="s">
        <v>155</v>
      </c>
      <c r="D54" s="12" t="s">
        <v>156</v>
      </c>
      <c r="E54" s="36"/>
      <c r="F54" s="36"/>
      <c r="G54" s="36"/>
      <c r="H54" s="36"/>
      <c r="I54" s="36"/>
      <c r="J54" s="36">
        <v>20</v>
      </c>
      <c r="K54" s="36">
        <v>150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7">
        <f t="shared" si="2"/>
        <v>170</v>
      </c>
      <c r="Y54" s="36"/>
      <c r="Z54" s="37">
        <f t="shared" si="0"/>
        <v>0</v>
      </c>
      <c r="AA54" s="37">
        <f t="shared" si="1"/>
        <v>170</v>
      </c>
    </row>
    <row r="55" spans="1:27" ht="22.5">
      <c r="A55" s="28">
        <v>52</v>
      </c>
      <c r="B55" s="13" t="s">
        <v>98</v>
      </c>
      <c r="C55" s="35" t="s">
        <v>157</v>
      </c>
      <c r="D55" s="12" t="s">
        <v>158</v>
      </c>
      <c r="E55" s="36">
        <v>5</v>
      </c>
      <c r="F55" s="36"/>
      <c r="G55" s="36"/>
      <c r="H55" s="36"/>
      <c r="I55" s="36"/>
      <c r="J55" s="36">
        <v>5</v>
      </c>
      <c r="K55" s="36">
        <v>80</v>
      </c>
      <c r="L55" s="36">
        <v>10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7">
        <f t="shared" si="2"/>
        <v>100</v>
      </c>
      <c r="Y55" s="36"/>
      <c r="Z55" s="37">
        <f t="shared" si="0"/>
        <v>0</v>
      </c>
      <c r="AA55" s="37">
        <f t="shared" si="1"/>
        <v>100</v>
      </c>
    </row>
    <row r="56" spans="1:27" ht="22.5">
      <c r="A56" s="28">
        <v>53</v>
      </c>
      <c r="B56" s="13" t="s">
        <v>38</v>
      </c>
      <c r="C56" s="35" t="s">
        <v>159</v>
      </c>
      <c r="D56" s="12" t="s">
        <v>160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7">
        <f t="shared" si="2"/>
        <v>0</v>
      </c>
      <c r="Y56" s="36"/>
      <c r="Z56" s="37">
        <f t="shared" si="0"/>
        <v>0</v>
      </c>
      <c r="AA56" s="37">
        <f t="shared" si="1"/>
        <v>0</v>
      </c>
    </row>
    <row r="57" spans="1:27" ht="22.5">
      <c r="A57" s="28">
        <v>54</v>
      </c>
      <c r="B57" s="13" t="s">
        <v>38</v>
      </c>
      <c r="C57" s="35" t="s">
        <v>161</v>
      </c>
      <c r="D57" s="12" t="s">
        <v>162</v>
      </c>
      <c r="E57" s="36"/>
      <c r="F57" s="36"/>
      <c r="G57" s="36"/>
      <c r="H57" s="36"/>
      <c r="I57" s="36"/>
      <c r="J57" s="36"/>
      <c r="K57" s="36"/>
      <c r="L57" s="36"/>
      <c r="M57" s="36">
        <v>174</v>
      </c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7">
        <f t="shared" si="2"/>
        <v>174</v>
      </c>
      <c r="Y57" s="36"/>
      <c r="Z57" s="37">
        <f t="shared" si="0"/>
        <v>0</v>
      </c>
      <c r="AA57" s="37">
        <f t="shared" si="1"/>
        <v>174</v>
      </c>
    </row>
    <row r="58" spans="1:27">
      <c r="A58" s="28">
        <v>55</v>
      </c>
      <c r="B58" s="13" t="s">
        <v>81</v>
      </c>
      <c r="C58" s="35" t="s">
        <v>163</v>
      </c>
      <c r="D58" s="12" t="s">
        <v>164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7">
        <f t="shared" si="2"/>
        <v>0</v>
      </c>
      <c r="Y58" s="36"/>
      <c r="Z58" s="37">
        <f t="shared" si="0"/>
        <v>0</v>
      </c>
      <c r="AA58" s="37">
        <f t="shared" si="1"/>
        <v>0</v>
      </c>
    </row>
    <row r="59" spans="1:27" ht="22.5">
      <c r="A59" s="28">
        <v>56</v>
      </c>
      <c r="B59" s="13" t="s">
        <v>38</v>
      </c>
      <c r="C59" s="35" t="s">
        <v>165</v>
      </c>
      <c r="D59" s="12" t="s">
        <v>166</v>
      </c>
      <c r="E59" s="36">
        <v>15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7">
        <f t="shared" si="2"/>
        <v>15</v>
      </c>
      <c r="Y59" s="36"/>
      <c r="Z59" s="37">
        <f t="shared" si="0"/>
        <v>0</v>
      </c>
      <c r="AA59" s="37">
        <f t="shared" si="1"/>
        <v>15</v>
      </c>
    </row>
    <row r="60" spans="1:27" ht="22.5">
      <c r="A60" s="28">
        <v>57</v>
      </c>
      <c r="B60" s="13" t="s">
        <v>38</v>
      </c>
      <c r="C60" s="35" t="s">
        <v>167</v>
      </c>
      <c r="D60" s="12" t="s">
        <v>168</v>
      </c>
      <c r="E60" s="36"/>
      <c r="F60" s="36"/>
      <c r="G60" s="36"/>
      <c r="H60" s="36"/>
      <c r="I60" s="36"/>
      <c r="J60" s="36"/>
      <c r="K60" s="36"/>
      <c r="L60" s="36"/>
      <c r="M60" s="36">
        <v>40</v>
      </c>
      <c r="N60" s="36"/>
      <c r="O60" s="36"/>
      <c r="P60" s="36"/>
      <c r="Q60" s="36"/>
      <c r="R60" s="36"/>
      <c r="S60" s="36">
        <v>5</v>
      </c>
      <c r="T60" s="36"/>
      <c r="U60" s="36"/>
      <c r="V60" s="36"/>
      <c r="W60" s="36"/>
      <c r="X60" s="37">
        <f t="shared" si="2"/>
        <v>45</v>
      </c>
      <c r="Y60" s="36"/>
      <c r="Z60" s="37">
        <f t="shared" si="0"/>
        <v>0</v>
      </c>
      <c r="AA60" s="37">
        <f t="shared" si="1"/>
        <v>45</v>
      </c>
    </row>
    <row r="61" spans="1:27" ht="22.5">
      <c r="A61" s="28">
        <v>58</v>
      </c>
      <c r="B61" s="13" t="s">
        <v>38</v>
      </c>
      <c r="C61" s="35" t="s">
        <v>169</v>
      </c>
      <c r="D61" s="12" t="s">
        <v>170</v>
      </c>
      <c r="E61" s="36"/>
      <c r="F61" s="36"/>
      <c r="G61" s="36"/>
      <c r="H61" s="36"/>
      <c r="I61" s="36"/>
      <c r="J61" s="36"/>
      <c r="K61" s="36"/>
      <c r="L61" s="36"/>
      <c r="M61" s="36">
        <v>70</v>
      </c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7">
        <f t="shared" si="2"/>
        <v>70</v>
      </c>
      <c r="Y61" s="36">
        <v>13</v>
      </c>
      <c r="Z61" s="37">
        <f t="shared" si="0"/>
        <v>13</v>
      </c>
      <c r="AA61" s="37">
        <f t="shared" si="1"/>
        <v>83</v>
      </c>
    </row>
    <row r="62" spans="1:27" ht="33.75">
      <c r="A62" s="28">
        <v>59</v>
      </c>
      <c r="B62" s="13" t="s">
        <v>113</v>
      </c>
      <c r="C62" s="35" t="s">
        <v>171</v>
      </c>
      <c r="D62" s="13" t="s">
        <v>184</v>
      </c>
      <c r="E62" s="36">
        <v>4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7">
        <f t="shared" si="2"/>
        <v>4</v>
      </c>
      <c r="Y62" s="36"/>
      <c r="Z62" s="37">
        <f t="shared" si="0"/>
        <v>0</v>
      </c>
      <c r="AA62" s="37">
        <f t="shared" si="1"/>
        <v>4</v>
      </c>
    </row>
    <row r="63" spans="1:27" ht="22.5">
      <c r="A63" s="28">
        <v>60</v>
      </c>
      <c r="B63" s="13" t="s">
        <v>46</v>
      </c>
      <c r="C63" s="35" t="s">
        <v>173</v>
      </c>
      <c r="D63" s="13" t="s">
        <v>174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7">
        <f t="shared" si="2"/>
        <v>0</v>
      </c>
      <c r="Y63" s="36">
        <v>20</v>
      </c>
      <c r="Z63" s="37">
        <f t="shared" si="0"/>
        <v>20</v>
      </c>
      <c r="AA63" s="37">
        <f t="shared" si="1"/>
        <v>20</v>
      </c>
    </row>
    <row r="64" spans="1:27" ht="22.5">
      <c r="A64" s="28">
        <v>61</v>
      </c>
      <c r="B64" s="13" t="s">
        <v>42</v>
      </c>
      <c r="C64" s="35" t="s">
        <v>175</v>
      </c>
      <c r="D64" s="12" t="s">
        <v>176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7">
        <f t="shared" si="2"/>
        <v>0</v>
      </c>
      <c r="Y64" s="36"/>
      <c r="Z64" s="37">
        <f t="shared" si="0"/>
        <v>0</v>
      </c>
      <c r="AA64" s="37">
        <f t="shared" si="1"/>
        <v>0</v>
      </c>
    </row>
    <row r="65" spans="1:27" ht="22.5">
      <c r="A65" s="28">
        <v>62</v>
      </c>
      <c r="B65" s="13" t="s">
        <v>89</v>
      </c>
      <c r="C65" s="35" t="s">
        <v>177</v>
      </c>
      <c r="D65" s="20" t="s">
        <v>178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7">
        <f t="shared" si="2"/>
        <v>0</v>
      </c>
      <c r="Y65" s="36">
        <v>20</v>
      </c>
      <c r="Z65" s="37">
        <f t="shared" si="0"/>
        <v>20</v>
      </c>
      <c r="AA65" s="37">
        <f t="shared" si="1"/>
        <v>20</v>
      </c>
    </row>
    <row r="66" spans="1:27" s="6" customFormat="1">
      <c r="A66" s="29"/>
      <c r="B66" s="124"/>
      <c r="C66" s="124"/>
      <c r="D66" s="38" t="s">
        <v>179</v>
      </c>
      <c r="E66" s="30">
        <f t="shared" ref="E66:K66" si="4">SUM(E4:E65)</f>
        <v>941</v>
      </c>
      <c r="F66" s="30">
        <f t="shared" si="4"/>
        <v>122</v>
      </c>
      <c r="G66" s="30">
        <f t="shared" si="4"/>
        <v>164</v>
      </c>
      <c r="H66" s="30">
        <f t="shared" si="4"/>
        <v>51</v>
      </c>
      <c r="I66" s="30">
        <f t="shared" si="4"/>
        <v>80</v>
      </c>
      <c r="J66" s="30">
        <f t="shared" si="4"/>
        <v>223</v>
      </c>
      <c r="K66" s="30">
        <f t="shared" si="4"/>
        <v>1379</v>
      </c>
      <c r="L66" s="30"/>
      <c r="M66" s="30">
        <f t="shared" ref="M66:AA66" si="5">SUM(M4:M65)</f>
        <v>641</v>
      </c>
      <c r="N66" s="30">
        <f t="shared" si="5"/>
        <v>303</v>
      </c>
      <c r="O66" s="30">
        <f t="shared" si="5"/>
        <v>41</v>
      </c>
      <c r="P66" s="30">
        <f t="shared" si="5"/>
        <v>11</v>
      </c>
      <c r="Q66" s="30">
        <f t="shared" si="5"/>
        <v>16</v>
      </c>
      <c r="R66" s="30">
        <f t="shared" si="5"/>
        <v>119</v>
      </c>
      <c r="S66" s="30">
        <f t="shared" si="5"/>
        <v>104</v>
      </c>
      <c r="T66" s="30">
        <f t="shared" si="5"/>
        <v>115</v>
      </c>
      <c r="U66" s="30">
        <f t="shared" si="5"/>
        <v>200</v>
      </c>
      <c r="V66" s="30">
        <f t="shared" si="5"/>
        <v>205</v>
      </c>
      <c r="W66" s="30">
        <f t="shared" si="5"/>
        <v>37</v>
      </c>
      <c r="X66" s="37">
        <f t="shared" si="5"/>
        <v>4834</v>
      </c>
      <c r="Y66" s="39">
        <f t="shared" si="5"/>
        <v>53</v>
      </c>
      <c r="Z66" s="37">
        <f t="shared" si="5"/>
        <v>53</v>
      </c>
      <c r="AA66" s="37">
        <f t="shared" si="5"/>
        <v>4887</v>
      </c>
    </row>
    <row r="70" spans="1:27">
      <c r="D70" s="3"/>
    </row>
  </sheetData>
  <autoFilter ref="A3:AA66"/>
  <mergeCells count="2">
    <mergeCell ref="A2:D2"/>
    <mergeCell ref="B66:C66"/>
  </mergeCells>
  <pageMargins left="0.23622047244094491" right="0.27559055118110237" top="0.23" bottom="0.13" header="0.22" footer="0.1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4"/>
  <sheetViews>
    <sheetView workbookViewId="0">
      <pane xSplit="1" ySplit="5" topLeftCell="BA69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RowHeight="15"/>
  <cols>
    <col min="1" max="1" width="96.7109375" style="89" customWidth="1"/>
    <col min="2" max="63" width="16.5703125" style="89" customWidth="1"/>
    <col min="64" max="16384" width="9.140625" style="89"/>
  </cols>
  <sheetData>
    <row r="1" spans="1:63">
      <c r="A1" s="87" t="s">
        <v>747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</row>
    <row r="2" spans="1:63" s="90" customFormat="1">
      <c r="A2" s="86" t="s">
        <v>808</v>
      </c>
      <c r="B2" s="138" t="s">
        <v>678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 t="s">
        <v>679</v>
      </c>
      <c r="O2" s="138"/>
      <c r="P2" s="138"/>
      <c r="Q2" s="138"/>
      <c r="R2" s="138"/>
      <c r="S2" s="138"/>
      <c r="T2" s="138"/>
      <c r="U2" s="138"/>
      <c r="V2" s="138"/>
      <c r="W2" s="138"/>
      <c r="X2" s="138" t="s">
        <v>680</v>
      </c>
      <c r="Y2" s="138"/>
      <c r="Z2" s="138"/>
      <c r="AA2" s="138"/>
      <c r="AB2" s="138"/>
      <c r="AC2" s="138"/>
      <c r="AD2" s="138"/>
      <c r="AE2" s="138"/>
      <c r="AF2" s="138"/>
      <c r="AG2" s="138" t="s">
        <v>681</v>
      </c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</row>
    <row r="3" spans="1:63" s="90" customFormat="1" ht="24">
      <c r="A3" s="86" t="s">
        <v>809</v>
      </c>
      <c r="B3" s="136" t="s">
        <v>810</v>
      </c>
      <c r="C3" s="136"/>
      <c r="D3" s="136"/>
      <c r="E3" s="136" t="s">
        <v>811</v>
      </c>
      <c r="F3" s="136"/>
      <c r="G3" s="136"/>
      <c r="H3" s="136" t="s">
        <v>812</v>
      </c>
      <c r="I3" s="136"/>
      <c r="J3" s="136"/>
      <c r="K3" s="136" t="s">
        <v>813</v>
      </c>
      <c r="L3" s="136"/>
      <c r="M3" s="86" t="s">
        <v>814</v>
      </c>
      <c r="N3" s="86" t="s">
        <v>815</v>
      </c>
      <c r="O3" s="136" t="s">
        <v>816</v>
      </c>
      <c r="P3" s="136"/>
      <c r="Q3" s="136" t="s">
        <v>817</v>
      </c>
      <c r="R3" s="136"/>
      <c r="S3" s="136"/>
      <c r="T3" s="136"/>
      <c r="U3" s="136"/>
      <c r="V3" s="136"/>
      <c r="W3" s="136"/>
      <c r="X3" s="136" t="s">
        <v>818</v>
      </c>
      <c r="Y3" s="136"/>
      <c r="Z3" s="136" t="s">
        <v>819</v>
      </c>
      <c r="AA3" s="136"/>
      <c r="AB3" s="136" t="s">
        <v>820</v>
      </c>
      <c r="AC3" s="136"/>
      <c r="AD3" s="136" t="s">
        <v>821</v>
      </c>
      <c r="AE3" s="136"/>
      <c r="AF3" s="136"/>
      <c r="AG3" s="136" t="s">
        <v>822</v>
      </c>
      <c r="AH3" s="136"/>
      <c r="AI3" s="86" t="s">
        <v>823</v>
      </c>
      <c r="AJ3" s="136" t="s">
        <v>824</v>
      </c>
      <c r="AK3" s="136"/>
      <c r="AL3" s="136"/>
      <c r="AM3" s="86" t="s">
        <v>825</v>
      </c>
      <c r="AN3" s="136" t="s">
        <v>826</v>
      </c>
      <c r="AO3" s="136"/>
      <c r="AP3" s="136"/>
      <c r="AQ3" s="136"/>
      <c r="AR3" s="136" t="s">
        <v>827</v>
      </c>
      <c r="AS3" s="136"/>
      <c r="AT3" s="136"/>
      <c r="AU3" s="136" t="s">
        <v>828</v>
      </c>
      <c r="AV3" s="136"/>
      <c r="AW3" s="136" t="s">
        <v>829</v>
      </c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</row>
    <row r="4" spans="1:63" s="90" customFormat="1" ht="24">
      <c r="A4" s="86" t="s">
        <v>835</v>
      </c>
      <c r="B4" s="92" t="s">
        <v>682</v>
      </c>
      <c r="C4" s="92" t="s">
        <v>683</v>
      </c>
      <c r="D4" s="92" t="s">
        <v>684</v>
      </c>
      <c r="E4" s="135" t="s">
        <v>684</v>
      </c>
      <c r="F4" s="135"/>
      <c r="G4" s="92" t="s">
        <v>685</v>
      </c>
      <c r="H4" s="135" t="s">
        <v>684</v>
      </c>
      <c r="I4" s="135"/>
      <c r="J4" s="92" t="s">
        <v>685</v>
      </c>
      <c r="K4" s="135" t="s">
        <v>684</v>
      </c>
      <c r="L4" s="135"/>
      <c r="M4" s="92" t="s">
        <v>684</v>
      </c>
      <c r="N4" s="92" t="s">
        <v>684</v>
      </c>
      <c r="O4" s="92" t="s">
        <v>684</v>
      </c>
      <c r="P4" s="92" t="s">
        <v>685</v>
      </c>
      <c r="Q4" s="92" t="s">
        <v>686</v>
      </c>
      <c r="R4" s="92" t="s">
        <v>682</v>
      </c>
      <c r="S4" s="92" t="s">
        <v>683</v>
      </c>
      <c r="T4" s="135" t="s">
        <v>685</v>
      </c>
      <c r="U4" s="135"/>
      <c r="V4" s="135"/>
      <c r="W4" s="135"/>
      <c r="X4" s="92" t="s">
        <v>684</v>
      </c>
      <c r="Y4" s="92" t="s">
        <v>685</v>
      </c>
      <c r="Z4" s="92" t="s">
        <v>682</v>
      </c>
      <c r="AA4" s="92" t="s">
        <v>685</v>
      </c>
      <c r="AB4" s="135" t="s">
        <v>684</v>
      </c>
      <c r="AC4" s="135"/>
      <c r="AD4" s="92" t="s">
        <v>684</v>
      </c>
      <c r="AE4" s="135" t="s">
        <v>685</v>
      </c>
      <c r="AF4" s="135"/>
      <c r="AG4" s="92" t="s">
        <v>684</v>
      </c>
      <c r="AH4" s="92" t="s">
        <v>685</v>
      </c>
      <c r="AI4" s="92" t="s">
        <v>684</v>
      </c>
      <c r="AJ4" s="135" t="s">
        <v>684</v>
      </c>
      <c r="AK4" s="135"/>
      <c r="AL4" s="92" t="s">
        <v>685</v>
      </c>
      <c r="AM4" s="92" t="s">
        <v>684</v>
      </c>
      <c r="AN4" s="92" t="s">
        <v>687</v>
      </c>
      <c r="AO4" s="92" t="s">
        <v>684</v>
      </c>
      <c r="AP4" s="135" t="s">
        <v>685</v>
      </c>
      <c r="AQ4" s="135"/>
      <c r="AR4" s="92" t="s">
        <v>683</v>
      </c>
      <c r="AS4" s="92" t="s">
        <v>684</v>
      </c>
      <c r="AT4" s="92" t="s">
        <v>685</v>
      </c>
      <c r="AU4" s="92" t="s">
        <v>684</v>
      </c>
      <c r="AV4" s="92" t="s">
        <v>685</v>
      </c>
      <c r="AW4" s="135" t="s">
        <v>686</v>
      </c>
      <c r="AX4" s="135"/>
      <c r="AY4" s="135"/>
      <c r="AZ4" s="135"/>
      <c r="BA4" s="135"/>
      <c r="BB4" s="135"/>
      <c r="BC4" s="135" t="s">
        <v>682</v>
      </c>
      <c r="BD4" s="135"/>
      <c r="BE4" s="135" t="s">
        <v>685</v>
      </c>
      <c r="BF4" s="135"/>
      <c r="BG4" s="135"/>
      <c r="BH4" s="135"/>
      <c r="BI4" s="135"/>
      <c r="BJ4" s="135"/>
      <c r="BK4" s="135"/>
    </row>
    <row r="5" spans="1:63" s="90" customFormat="1" ht="120">
      <c r="A5" s="93" t="s">
        <v>688</v>
      </c>
      <c r="B5" s="94" t="s">
        <v>689</v>
      </c>
      <c r="C5" s="94" t="s">
        <v>690</v>
      </c>
      <c r="D5" s="94" t="s">
        <v>691</v>
      </c>
      <c r="E5" s="94" t="s">
        <v>692</v>
      </c>
      <c r="F5" s="94" t="s">
        <v>693</v>
      </c>
      <c r="G5" s="94" t="s">
        <v>694</v>
      </c>
      <c r="H5" s="94" t="s">
        <v>695</v>
      </c>
      <c r="I5" s="94" t="s">
        <v>696</v>
      </c>
      <c r="J5" s="94" t="s">
        <v>697</v>
      </c>
      <c r="K5" s="94" t="s">
        <v>698</v>
      </c>
      <c r="L5" s="94" t="s">
        <v>830</v>
      </c>
      <c r="M5" s="94" t="s">
        <v>699</v>
      </c>
      <c r="N5" s="94" t="s">
        <v>700</v>
      </c>
      <c r="O5" s="94" t="s">
        <v>701</v>
      </c>
      <c r="P5" s="94" t="s">
        <v>702</v>
      </c>
      <c r="Q5" s="94" t="s">
        <v>703</v>
      </c>
      <c r="R5" s="94" t="s">
        <v>704</v>
      </c>
      <c r="S5" s="94" t="s">
        <v>705</v>
      </c>
      <c r="T5" s="94" t="s">
        <v>831</v>
      </c>
      <c r="U5" s="94" t="s">
        <v>706</v>
      </c>
      <c r="V5" s="94" t="s">
        <v>707</v>
      </c>
      <c r="W5" s="94" t="s">
        <v>708</v>
      </c>
      <c r="X5" s="94" t="s">
        <v>709</v>
      </c>
      <c r="Y5" s="94" t="s">
        <v>710</v>
      </c>
      <c r="Z5" s="94" t="s">
        <v>711</v>
      </c>
      <c r="AA5" s="94" t="s">
        <v>712</v>
      </c>
      <c r="AB5" s="94" t="s">
        <v>713</v>
      </c>
      <c r="AC5" s="94" t="s">
        <v>714</v>
      </c>
      <c r="AD5" s="94" t="s">
        <v>715</v>
      </c>
      <c r="AE5" s="94" t="s">
        <v>716</v>
      </c>
      <c r="AF5" s="94" t="s">
        <v>717</v>
      </c>
      <c r="AG5" s="94" t="s">
        <v>839</v>
      </c>
      <c r="AH5" s="94" t="s">
        <v>718</v>
      </c>
      <c r="AI5" s="94" t="s">
        <v>719</v>
      </c>
      <c r="AJ5" s="94" t="s">
        <v>720</v>
      </c>
      <c r="AK5" s="94" t="s">
        <v>721</v>
      </c>
      <c r="AL5" s="94" t="s">
        <v>722</v>
      </c>
      <c r="AM5" s="94" t="s">
        <v>723</v>
      </c>
      <c r="AN5" s="94" t="s">
        <v>724</v>
      </c>
      <c r="AO5" s="94" t="s">
        <v>725</v>
      </c>
      <c r="AP5" s="94" t="s">
        <v>726</v>
      </c>
      <c r="AQ5" s="94" t="s">
        <v>727</v>
      </c>
      <c r="AR5" s="94" t="s">
        <v>728</v>
      </c>
      <c r="AS5" s="94" t="s">
        <v>729</v>
      </c>
      <c r="AT5" s="94" t="s">
        <v>730</v>
      </c>
      <c r="AU5" s="94" t="s">
        <v>731</v>
      </c>
      <c r="AV5" s="94" t="s">
        <v>732</v>
      </c>
      <c r="AW5" s="94" t="s">
        <v>733</v>
      </c>
      <c r="AX5" s="94" t="s">
        <v>734</v>
      </c>
      <c r="AY5" s="94" t="s">
        <v>735</v>
      </c>
      <c r="AZ5" s="94" t="s">
        <v>736</v>
      </c>
      <c r="BA5" s="94" t="s">
        <v>737</v>
      </c>
      <c r="BB5" s="94" t="s">
        <v>738</v>
      </c>
      <c r="BC5" s="94" t="s">
        <v>739</v>
      </c>
      <c r="BD5" s="94" t="s">
        <v>740</v>
      </c>
      <c r="BE5" s="94" t="s">
        <v>832</v>
      </c>
      <c r="BF5" s="94" t="s">
        <v>741</v>
      </c>
      <c r="BG5" s="94" t="s">
        <v>742</v>
      </c>
      <c r="BH5" s="94" t="s">
        <v>743</v>
      </c>
      <c r="BI5" s="94" t="s">
        <v>744</v>
      </c>
      <c r="BJ5" s="94" t="s">
        <v>745</v>
      </c>
      <c r="BK5" s="94" t="s">
        <v>746</v>
      </c>
    </row>
    <row r="6" spans="1:63">
      <c r="A6" s="95" t="s">
        <v>345</v>
      </c>
      <c r="B6" s="96">
        <v>1</v>
      </c>
      <c r="C6" s="97"/>
      <c r="D6" s="96">
        <v>1</v>
      </c>
      <c r="E6" s="96">
        <v>3</v>
      </c>
      <c r="F6" s="96">
        <v>1</v>
      </c>
      <c r="G6" s="97"/>
      <c r="H6" s="96">
        <v>1</v>
      </c>
      <c r="I6" s="97"/>
      <c r="J6" s="97"/>
      <c r="K6" s="96">
        <v>1</v>
      </c>
      <c r="L6" s="97"/>
      <c r="M6" s="96">
        <v>1</v>
      </c>
      <c r="N6" s="96">
        <v>1</v>
      </c>
      <c r="O6" s="96">
        <v>1</v>
      </c>
      <c r="P6" s="97"/>
      <c r="Q6" s="97"/>
      <c r="R6" s="96">
        <v>2</v>
      </c>
      <c r="S6" s="97"/>
      <c r="T6" s="97"/>
      <c r="U6" s="97"/>
      <c r="V6" s="97"/>
      <c r="W6" s="97"/>
      <c r="X6" s="96">
        <v>2</v>
      </c>
      <c r="Y6" s="97"/>
      <c r="Z6" s="96">
        <v>1</v>
      </c>
      <c r="AA6" s="97"/>
      <c r="AB6" s="96">
        <v>1</v>
      </c>
      <c r="AC6" s="96">
        <v>1</v>
      </c>
      <c r="AD6" s="96">
        <v>1</v>
      </c>
      <c r="AE6" s="97"/>
      <c r="AF6" s="97"/>
      <c r="AG6" s="96">
        <v>2</v>
      </c>
      <c r="AH6" s="97"/>
      <c r="AI6" s="96">
        <v>4</v>
      </c>
      <c r="AJ6" s="96">
        <v>1</v>
      </c>
      <c r="AK6" s="96">
        <v>1</v>
      </c>
      <c r="AL6" s="97"/>
      <c r="AM6" s="96">
        <v>1</v>
      </c>
      <c r="AN6" s="97"/>
      <c r="AO6" s="96">
        <v>3</v>
      </c>
      <c r="AP6" s="97"/>
      <c r="AQ6" s="97"/>
      <c r="AR6" s="97"/>
      <c r="AS6" s="96">
        <v>1</v>
      </c>
      <c r="AT6" s="97"/>
      <c r="AU6" s="96">
        <v>1</v>
      </c>
      <c r="AV6" s="97"/>
      <c r="AW6" s="97"/>
      <c r="AX6" s="97"/>
      <c r="AY6" s="97"/>
      <c r="AZ6" s="97"/>
      <c r="BA6" s="96">
        <v>6</v>
      </c>
      <c r="BB6" s="96">
        <v>1</v>
      </c>
      <c r="BC6" s="96">
        <v>5</v>
      </c>
      <c r="BD6" s="96">
        <v>14</v>
      </c>
      <c r="BE6" s="97"/>
      <c r="BF6" s="97"/>
      <c r="BG6" s="97"/>
      <c r="BH6" s="97"/>
      <c r="BI6" s="97"/>
      <c r="BJ6" s="97"/>
      <c r="BK6" s="98"/>
    </row>
    <row r="7" spans="1:63">
      <c r="A7" s="99" t="s">
        <v>347</v>
      </c>
      <c r="B7" s="91">
        <v>1</v>
      </c>
      <c r="C7" s="100"/>
      <c r="D7" s="91">
        <v>1</v>
      </c>
      <c r="E7" s="91">
        <v>1</v>
      </c>
      <c r="F7" s="91">
        <v>0.625</v>
      </c>
      <c r="G7" s="100"/>
      <c r="H7" s="91">
        <v>0.5</v>
      </c>
      <c r="I7" s="91">
        <v>0.25</v>
      </c>
      <c r="J7" s="100"/>
      <c r="K7" s="91">
        <v>1</v>
      </c>
      <c r="L7" s="91">
        <v>3.1749999999999998</v>
      </c>
      <c r="M7" s="91">
        <v>0.3</v>
      </c>
      <c r="N7" s="91">
        <v>2.1</v>
      </c>
      <c r="O7" s="91">
        <v>1.25</v>
      </c>
      <c r="P7" s="100"/>
      <c r="Q7" s="100"/>
      <c r="R7" s="100"/>
      <c r="S7" s="100"/>
      <c r="T7" s="91">
        <v>0.7</v>
      </c>
      <c r="U7" s="100"/>
      <c r="V7" s="100"/>
      <c r="W7" s="100"/>
      <c r="X7" s="91">
        <v>0.5625</v>
      </c>
      <c r="Y7" s="100"/>
      <c r="Z7" s="91">
        <v>7.4999999999999997E-2</v>
      </c>
      <c r="AA7" s="100"/>
      <c r="AB7" s="91">
        <v>0.4</v>
      </c>
      <c r="AC7" s="91">
        <v>1</v>
      </c>
      <c r="AD7" s="91">
        <v>0.3</v>
      </c>
      <c r="AE7" s="91">
        <v>0.27500000000000002</v>
      </c>
      <c r="AF7" s="91">
        <v>1</v>
      </c>
      <c r="AG7" s="91">
        <v>1</v>
      </c>
      <c r="AH7" s="100"/>
      <c r="AI7" s="91">
        <v>0.5</v>
      </c>
      <c r="AJ7" s="91">
        <v>1</v>
      </c>
      <c r="AK7" s="91">
        <v>1</v>
      </c>
      <c r="AL7" s="91">
        <v>0.45</v>
      </c>
      <c r="AM7" s="91">
        <v>0.25</v>
      </c>
      <c r="AN7" s="100"/>
      <c r="AO7" s="91">
        <v>0.6</v>
      </c>
      <c r="AP7" s="100"/>
      <c r="AQ7" s="100"/>
      <c r="AR7" s="91">
        <v>0.2</v>
      </c>
      <c r="AS7" s="91">
        <v>1.1499999999999999</v>
      </c>
      <c r="AT7" s="91">
        <v>0.75</v>
      </c>
      <c r="AU7" s="91">
        <v>2.25</v>
      </c>
      <c r="AV7" s="100"/>
      <c r="AW7" s="91">
        <v>0.2</v>
      </c>
      <c r="AX7" s="91">
        <v>1.4</v>
      </c>
      <c r="AY7" s="100"/>
      <c r="AZ7" s="91">
        <v>0.5</v>
      </c>
      <c r="BA7" s="100"/>
      <c r="BB7" s="100"/>
      <c r="BC7" s="91">
        <v>1.575</v>
      </c>
      <c r="BD7" s="91">
        <v>1.325</v>
      </c>
      <c r="BE7" s="100"/>
      <c r="BF7" s="100"/>
      <c r="BG7" s="100"/>
      <c r="BH7" s="91">
        <v>0.35</v>
      </c>
      <c r="BI7" s="100"/>
      <c r="BJ7" s="100"/>
      <c r="BK7" s="101"/>
    </row>
    <row r="8" spans="1:63">
      <c r="A8" s="99" t="s">
        <v>349</v>
      </c>
      <c r="B8" s="91">
        <v>1</v>
      </c>
      <c r="C8" s="100"/>
      <c r="D8" s="100"/>
      <c r="E8" s="100"/>
      <c r="F8" s="100"/>
      <c r="G8" s="100"/>
      <c r="H8" s="100"/>
      <c r="I8" s="91">
        <v>1</v>
      </c>
      <c r="J8" s="100"/>
      <c r="K8" s="100"/>
      <c r="L8" s="91">
        <v>1</v>
      </c>
      <c r="M8" s="100"/>
      <c r="N8" s="100"/>
      <c r="O8" s="100"/>
      <c r="P8" s="100"/>
      <c r="Q8" s="100"/>
      <c r="R8" s="91">
        <v>1</v>
      </c>
      <c r="S8" s="100"/>
      <c r="T8" s="100"/>
      <c r="U8" s="100"/>
      <c r="V8" s="100"/>
      <c r="W8" s="100"/>
      <c r="X8" s="100"/>
      <c r="Y8" s="100"/>
      <c r="Z8" s="91">
        <v>1</v>
      </c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91">
        <v>1</v>
      </c>
      <c r="AQ8" s="100"/>
      <c r="AR8" s="100"/>
      <c r="AS8" s="100"/>
      <c r="AT8" s="100"/>
      <c r="AU8" s="100"/>
      <c r="AV8" s="100"/>
      <c r="AW8" s="91">
        <v>1</v>
      </c>
      <c r="AX8" s="91">
        <v>2</v>
      </c>
      <c r="AY8" s="100"/>
      <c r="AZ8" s="100"/>
      <c r="BA8" s="100"/>
      <c r="BB8" s="100"/>
      <c r="BC8" s="91">
        <v>1</v>
      </c>
      <c r="BD8" s="100"/>
      <c r="BE8" s="100"/>
      <c r="BF8" s="100"/>
      <c r="BG8" s="100"/>
      <c r="BH8" s="100"/>
      <c r="BI8" s="100"/>
      <c r="BJ8" s="100"/>
      <c r="BK8" s="101"/>
    </row>
    <row r="9" spans="1:63">
      <c r="A9" s="99" t="s">
        <v>748</v>
      </c>
      <c r="B9" s="91">
        <v>0.8</v>
      </c>
      <c r="C9" s="100"/>
      <c r="D9" s="91">
        <v>1</v>
      </c>
      <c r="E9" s="91">
        <v>4.2</v>
      </c>
      <c r="F9" s="91">
        <v>4.2</v>
      </c>
      <c r="G9" s="100"/>
      <c r="H9" s="100"/>
      <c r="I9" s="91">
        <v>1.1000000000000001</v>
      </c>
      <c r="J9" s="100"/>
      <c r="K9" s="91">
        <v>1</v>
      </c>
      <c r="L9" s="91">
        <v>1.5</v>
      </c>
      <c r="M9" s="91">
        <v>4.2</v>
      </c>
      <c r="N9" s="91">
        <v>1</v>
      </c>
      <c r="O9" s="91">
        <v>3.3875000000000002</v>
      </c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91">
        <v>0.75</v>
      </c>
      <c r="AA9" s="100"/>
      <c r="AB9" s="91">
        <v>1</v>
      </c>
      <c r="AC9" s="91">
        <v>1</v>
      </c>
      <c r="AD9" s="100"/>
      <c r="AE9" s="91">
        <v>0.32500000000000001</v>
      </c>
      <c r="AF9" s="100"/>
      <c r="AG9" s="91">
        <v>0.5</v>
      </c>
      <c r="AH9" s="100"/>
      <c r="AI9" s="91">
        <v>1.825</v>
      </c>
      <c r="AJ9" s="91">
        <v>1</v>
      </c>
      <c r="AK9" s="91">
        <v>0.1</v>
      </c>
      <c r="AL9" s="100"/>
      <c r="AM9" s="100"/>
      <c r="AN9" s="100"/>
      <c r="AO9" s="91">
        <v>1</v>
      </c>
      <c r="AP9" s="91">
        <v>4.2</v>
      </c>
      <c r="AQ9" s="100"/>
      <c r="AR9" s="100"/>
      <c r="AS9" s="91">
        <v>4.2</v>
      </c>
      <c r="AT9" s="100"/>
      <c r="AU9" s="91">
        <v>5.2</v>
      </c>
      <c r="AV9" s="100"/>
      <c r="AW9" s="100"/>
      <c r="AX9" s="100"/>
      <c r="AY9" s="100"/>
      <c r="AZ9" s="100"/>
      <c r="BA9" s="100"/>
      <c r="BB9" s="100"/>
      <c r="BC9" s="100"/>
      <c r="BD9" s="91">
        <v>2.9249999999999998</v>
      </c>
      <c r="BE9" s="100"/>
      <c r="BF9" s="100"/>
      <c r="BG9" s="100"/>
      <c r="BH9" s="100"/>
      <c r="BI9" s="100"/>
      <c r="BJ9" s="100"/>
      <c r="BK9" s="101"/>
    </row>
    <row r="10" spans="1:63">
      <c r="A10" s="99" t="s">
        <v>351</v>
      </c>
      <c r="B10" s="100"/>
      <c r="C10" s="100"/>
      <c r="D10" s="100"/>
      <c r="E10" s="100"/>
      <c r="F10" s="100"/>
      <c r="G10" s="100"/>
      <c r="H10" s="91">
        <v>0.25</v>
      </c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91">
        <v>0.5</v>
      </c>
      <c r="U10" s="100"/>
      <c r="V10" s="100"/>
      <c r="W10" s="100"/>
      <c r="X10" s="100"/>
      <c r="Y10" s="100"/>
      <c r="Z10" s="91">
        <v>0.125</v>
      </c>
      <c r="AA10" s="100"/>
      <c r="AB10" s="100"/>
      <c r="AC10" s="100"/>
      <c r="AD10" s="100"/>
      <c r="AE10" s="91">
        <v>0.1</v>
      </c>
      <c r="AF10" s="100"/>
      <c r="AG10" s="100"/>
      <c r="AH10" s="100"/>
      <c r="AI10" s="100"/>
      <c r="AJ10" s="91">
        <v>0.17499999999999999</v>
      </c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>
        <v>0.42499999999999999</v>
      </c>
      <c r="AV10" s="100"/>
      <c r="AW10" s="91">
        <v>0.2</v>
      </c>
      <c r="AX10" s="91">
        <v>0.25</v>
      </c>
      <c r="AY10" s="100"/>
      <c r="AZ10" s="91">
        <v>0.5</v>
      </c>
      <c r="BA10" s="91">
        <v>1.25</v>
      </c>
      <c r="BB10" s="100"/>
      <c r="BC10" s="91">
        <v>2.125</v>
      </c>
      <c r="BD10" s="91">
        <v>0.75</v>
      </c>
      <c r="BE10" s="100"/>
      <c r="BF10" s="100"/>
      <c r="BG10" s="100"/>
      <c r="BH10" s="100"/>
      <c r="BI10" s="100"/>
      <c r="BJ10" s="100"/>
      <c r="BK10" s="101"/>
    </row>
    <row r="11" spans="1:63">
      <c r="A11" s="99" t="s">
        <v>353</v>
      </c>
      <c r="B11" s="91">
        <v>0.3</v>
      </c>
      <c r="C11" s="100"/>
      <c r="D11" s="91">
        <v>1.1000000000000001</v>
      </c>
      <c r="E11" s="91">
        <v>1.1875</v>
      </c>
      <c r="F11" s="91">
        <v>0.57499999999999996</v>
      </c>
      <c r="G11" s="100"/>
      <c r="H11" s="91">
        <v>0.75</v>
      </c>
      <c r="I11" s="91">
        <v>0.57499999999999996</v>
      </c>
      <c r="J11" s="100"/>
      <c r="K11" s="91">
        <v>0.23749999999999999</v>
      </c>
      <c r="L11" s="100"/>
      <c r="M11" s="91">
        <v>0.22500000000000001</v>
      </c>
      <c r="N11" s="100"/>
      <c r="O11" s="100"/>
      <c r="P11" s="100"/>
      <c r="Q11" s="100"/>
      <c r="R11" s="91">
        <v>0.8</v>
      </c>
      <c r="S11" s="100"/>
      <c r="T11" s="100"/>
      <c r="U11" s="100"/>
      <c r="V11" s="100"/>
      <c r="W11" s="100"/>
      <c r="X11" s="91">
        <v>0.375</v>
      </c>
      <c r="Y11" s="100"/>
      <c r="Z11" s="91">
        <v>0.85</v>
      </c>
      <c r="AA11" s="100"/>
      <c r="AB11" s="91">
        <v>0.25</v>
      </c>
      <c r="AC11" s="91">
        <v>0.4</v>
      </c>
      <c r="AD11" s="91">
        <v>2.3000000000000003</v>
      </c>
      <c r="AE11" s="91">
        <v>0.32500000000000001</v>
      </c>
      <c r="AF11" s="100"/>
      <c r="AG11" s="100"/>
      <c r="AH11" s="100"/>
      <c r="AI11" s="91">
        <v>0.2</v>
      </c>
      <c r="AJ11" s="100"/>
      <c r="AK11" s="100"/>
      <c r="AL11" s="91">
        <v>0.125</v>
      </c>
      <c r="AM11" s="91">
        <v>0.05</v>
      </c>
      <c r="AN11" s="100"/>
      <c r="AO11" s="91">
        <v>0.22500000000000001</v>
      </c>
      <c r="AP11" s="91">
        <v>1</v>
      </c>
      <c r="AQ11" s="100"/>
      <c r="AR11" s="100"/>
      <c r="AS11" s="91">
        <v>0.22500000000000001</v>
      </c>
      <c r="AT11" s="91">
        <v>1.2500000000000001E-2</v>
      </c>
      <c r="AU11" s="91">
        <v>1.05</v>
      </c>
      <c r="AV11" s="100"/>
      <c r="AW11" s="91">
        <v>2.625</v>
      </c>
      <c r="AX11" s="91">
        <v>1.25</v>
      </c>
      <c r="AY11" s="100"/>
      <c r="AZ11" s="100"/>
      <c r="BA11" s="91">
        <v>2.2250000000000001</v>
      </c>
      <c r="BB11" s="100"/>
      <c r="BC11" s="91">
        <v>2.1625000000000001</v>
      </c>
      <c r="BD11" s="91">
        <v>0.375</v>
      </c>
      <c r="BE11" s="100"/>
      <c r="BF11" s="100"/>
      <c r="BG11" s="100"/>
      <c r="BH11" s="91">
        <v>0.2</v>
      </c>
      <c r="BI11" s="100"/>
      <c r="BJ11" s="100"/>
      <c r="BK11" s="101"/>
    </row>
    <row r="12" spans="1:63">
      <c r="A12" s="99" t="s">
        <v>355</v>
      </c>
      <c r="B12" s="91">
        <v>2.75</v>
      </c>
      <c r="C12" s="100"/>
      <c r="D12" s="91">
        <v>0.8</v>
      </c>
      <c r="E12" s="91">
        <v>0.8</v>
      </c>
      <c r="F12" s="91">
        <v>0.1</v>
      </c>
      <c r="G12" s="100"/>
      <c r="H12" s="91">
        <v>1</v>
      </c>
      <c r="I12" s="91">
        <v>0.375</v>
      </c>
      <c r="J12" s="100"/>
      <c r="K12" s="91">
        <v>0.375</v>
      </c>
      <c r="L12" s="91">
        <v>0.65</v>
      </c>
      <c r="M12" s="91">
        <v>0.2</v>
      </c>
      <c r="N12" s="91">
        <v>0.3</v>
      </c>
      <c r="O12" s="91">
        <v>0.92500000000000004</v>
      </c>
      <c r="P12" s="100"/>
      <c r="Q12" s="100"/>
      <c r="R12" s="91">
        <v>3.6</v>
      </c>
      <c r="S12" s="100"/>
      <c r="T12" s="100"/>
      <c r="U12" s="91">
        <v>3.2</v>
      </c>
      <c r="V12" s="91">
        <v>1.5</v>
      </c>
      <c r="W12" s="100"/>
      <c r="X12" s="91">
        <v>0.46250000000000002</v>
      </c>
      <c r="Y12" s="100"/>
      <c r="Z12" s="91">
        <v>2.2000000000000002</v>
      </c>
      <c r="AA12" s="100"/>
      <c r="AB12" s="91">
        <v>0.3</v>
      </c>
      <c r="AC12" s="91">
        <v>7.4999999999999997E-2</v>
      </c>
      <c r="AD12" s="91">
        <v>1.375</v>
      </c>
      <c r="AE12" s="91">
        <v>0.05</v>
      </c>
      <c r="AF12" s="100"/>
      <c r="AG12" s="91">
        <v>0.22500000000000001</v>
      </c>
      <c r="AH12" s="100"/>
      <c r="AI12" s="91">
        <v>0.8</v>
      </c>
      <c r="AJ12" s="91">
        <v>1.3</v>
      </c>
      <c r="AK12" s="91">
        <v>0.2</v>
      </c>
      <c r="AL12" s="91">
        <v>0.45</v>
      </c>
      <c r="AM12" s="91">
        <v>1</v>
      </c>
      <c r="AN12" s="91">
        <v>1.675</v>
      </c>
      <c r="AO12" s="91">
        <v>0.17499999999999999</v>
      </c>
      <c r="AP12" s="91">
        <v>1.5</v>
      </c>
      <c r="AQ12" s="100"/>
      <c r="AR12" s="100"/>
      <c r="AS12" s="91">
        <v>0.45</v>
      </c>
      <c r="AT12" s="91">
        <v>0.375</v>
      </c>
      <c r="AU12" s="91">
        <v>0.875</v>
      </c>
      <c r="AV12" s="100"/>
      <c r="AW12" s="91">
        <v>1.9</v>
      </c>
      <c r="AX12" s="91">
        <v>2.5625</v>
      </c>
      <c r="AY12" s="100"/>
      <c r="AZ12" s="100"/>
      <c r="BA12" s="91">
        <v>3.375</v>
      </c>
      <c r="BB12" s="100"/>
      <c r="BC12" s="91">
        <v>4.3</v>
      </c>
      <c r="BD12" s="91">
        <v>3.6749999999999998</v>
      </c>
      <c r="BE12" s="100"/>
      <c r="BF12" s="100"/>
      <c r="BG12" s="100"/>
      <c r="BH12" s="91">
        <v>0.7</v>
      </c>
      <c r="BI12" s="100"/>
      <c r="BJ12" s="100"/>
      <c r="BK12" s="101"/>
    </row>
    <row r="13" spans="1:63">
      <c r="A13" s="99" t="s">
        <v>749</v>
      </c>
      <c r="B13" s="91">
        <v>1</v>
      </c>
      <c r="C13" s="100"/>
      <c r="D13" s="100"/>
      <c r="E13" s="100"/>
      <c r="F13" s="100"/>
      <c r="G13" s="100"/>
      <c r="H13" s="91">
        <v>1</v>
      </c>
      <c r="I13" s="100"/>
      <c r="J13" s="100"/>
      <c r="K13" s="100"/>
      <c r="L13" s="100"/>
      <c r="M13" s="100"/>
      <c r="N13" s="100"/>
      <c r="O13" s="100"/>
      <c r="P13" s="100"/>
      <c r="Q13" s="100"/>
      <c r="R13" s="91">
        <v>2.0750000000000002</v>
      </c>
      <c r="S13" s="100"/>
      <c r="T13" s="100"/>
      <c r="U13" s="91">
        <v>1</v>
      </c>
      <c r="V13" s="100"/>
      <c r="W13" s="100"/>
      <c r="X13" s="91">
        <v>0.8125</v>
      </c>
      <c r="Y13" s="100"/>
      <c r="Z13" s="91">
        <v>0.55000000000000004</v>
      </c>
      <c r="AA13" s="100"/>
      <c r="AB13" s="100"/>
      <c r="AC13" s="100"/>
      <c r="AD13" s="91">
        <v>1</v>
      </c>
      <c r="AE13" s="91">
        <v>7.4999999999999997E-2</v>
      </c>
      <c r="AF13" s="100"/>
      <c r="AG13" s="91">
        <v>0.4</v>
      </c>
      <c r="AH13" s="100"/>
      <c r="AI13" s="100"/>
      <c r="AJ13" s="100"/>
      <c r="AK13" s="100"/>
      <c r="AL13" s="100"/>
      <c r="AM13" s="91">
        <v>1</v>
      </c>
      <c r="AN13" s="91">
        <v>1.5</v>
      </c>
      <c r="AO13" s="100"/>
      <c r="AP13" s="100"/>
      <c r="AQ13" s="100"/>
      <c r="AR13" s="100"/>
      <c r="AS13" s="100"/>
      <c r="AT13" s="100"/>
      <c r="AU13" s="100"/>
      <c r="AV13" s="100"/>
      <c r="AW13" s="91">
        <v>1</v>
      </c>
      <c r="AX13" s="91">
        <v>1</v>
      </c>
      <c r="AY13" s="100"/>
      <c r="AZ13" s="100"/>
      <c r="BA13" s="91">
        <v>6.95</v>
      </c>
      <c r="BB13" s="100"/>
      <c r="BC13" s="91">
        <v>1</v>
      </c>
      <c r="BD13" s="91">
        <v>1.575</v>
      </c>
      <c r="BE13" s="100"/>
      <c r="BF13" s="100"/>
      <c r="BG13" s="100"/>
      <c r="BH13" s="100"/>
      <c r="BI13" s="100"/>
      <c r="BJ13" s="100"/>
      <c r="BK13" s="101"/>
    </row>
    <row r="14" spans="1:63">
      <c r="A14" s="99" t="s">
        <v>357</v>
      </c>
      <c r="B14" s="91">
        <v>0.5625</v>
      </c>
      <c r="C14" s="100"/>
      <c r="D14" s="91">
        <v>0.6</v>
      </c>
      <c r="E14" s="91">
        <v>0.55000000000000004</v>
      </c>
      <c r="F14" s="91">
        <v>0.25</v>
      </c>
      <c r="G14" s="100"/>
      <c r="H14" s="91">
        <v>0.625</v>
      </c>
      <c r="I14" s="91">
        <v>0.5</v>
      </c>
      <c r="J14" s="100"/>
      <c r="K14" s="91">
        <v>0.5625</v>
      </c>
      <c r="L14" s="91">
        <v>0.85</v>
      </c>
      <c r="M14" s="91">
        <v>0.2</v>
      </c>
      <c r="N14" s="91">
        <v>0.15</v>
      </c>
      <c r="O14" s="91">
        <v>0.375</v>
      </c>
      <c r="P14" s="100"/>
      <c r="Q14" s="100"/>
      <c r="R14" s="91">
        <v>2.1</v>
      </c>
      <c r="S14" s="100"/>
      <c r="T14" s="100"/>
      <c r="U14" s="91">
        <v>2.125</v>
      </c>
      <c r="V14" s="91">
        <v>0.2</v>
      </c>
      <c r="W14" s="100"/>
      <c r="X14" s="91">
        <v>0.4</v>
      </c>
      <c r="Y14" s="100"/>
      <c r="Z14" s="91">
        <v>1.3</v>
      </c>
      <c r="AA14" s="100"/>
      <c r="AB14" s="91">
        <v>0.3</v>
      </c>
      <c r="AC14" s="91">
        <v>0.05</v>
      </c>
      <c r="AD14" s="91">
        <v>0.67500000000000004</v>
      </c>
      <c r="AE14" s="91">
        <v>0.1</v>
      </c>
      <c r="AF14" s="100"/>
      <c r="AG14" s="91">
        <v>0.33750000000000002</v>
      </c>
      <c r="AH14" s="100"/>
      <c r="AI14" s="91">
        <v>0.75</v>
      </c>
      <c r="AJ14" s="91">
        <v>0.7</v>
      </c>
      <c r="AK14" s="91">
        <v>0.1</v>
      </c>
      <c r="AL14" s="91">
        <v>0.375</v>
      </c>
      <c r="AM14" s="100"/>
      <c r="AN14" s="91">
        <v>0.625</v>
      </c>
      <c r="AO14" s="91">
        <v>0.57499999999999996</v>
      </c>
      <c r="AP14" s="91">
        <v>1</v>
      </c>
      <c r="AQ14" s="100"/>
      <c r="AR14" s="100"/>
      <c r="AS14" s="91">
        <v>0.6</v>
      </c>
      <c r="AT14" s="91">
        <v>7.4999999999999997E-2</v>
      </c>
      <c r="AU14" s="91">
        <v>0.6</v>
      </c>
      <c r="AV14" s="100"/>
      <c r="AW14" s="91">
        <v>1.2</v>
      </c>
      <c r="AX14" s="91">
        <v>0.875</v>
      </c>
      <c r="AY14" s="100"/>
      <c r="AZ14" s="100"/>
      <c r="BA14" s="91">
        <v>1.75</v>
      </c>
      <c r="BB14" s="100"/>
      <c r="BC14" s="91">
        <v>1.9249999999999998</v>
      </c>
      <c r="BD14" s="91">
        <v>1.65</v>
      </c>
      <c r="BE14" s="100"/>
      <c r="BF14" s="100"/>
      <c r="BG14" s="100"/>
      <c r="BH14" s="91">
        <v>0.67500000000000004</v>
      </c>
      <c r="BI14" s="100"/>
      <c r="BJ14" s="100"/>
      <c r="BK14" s="101"/>
    </row>
    <row r="15" spans="1:63">
      <c r="A15" s="99" t="s">
        <v>359</v>
      </c>
      <c r="B15" s="100"/>
      <c r="C15" s="100"/>
      <c r="D15" s="100"/>
      <c r="E15" s="100"/>
      <c r="F15" s="100"/>
      <c r="G15" s="100"/>
      <c r="H15" s="91">
        <v>0.375</v>
      </c>
      <c r="I15" s="100"/>
      <c r="J15" s="100"/>
      <c r="K15" s="100"/>
      <c r="L15" s="100"/>
      <c r="M15" s="100"/>
      <c r="N15" s="100"/>
      <c r="O15" s="100"/>
      <c r="P15" s="100"/>
      <c r="Q15" s="100"/>
      <c r="R15" s="91">
        <v>0.375</v>
      </c>
      <c r="S15" s="100"/>
      <c r="T15" s="91">
        <v>0.5</v>
      </c>
      <c r="U15" s="91">
        <v>0.15</v>
      </c>
      <c r="V15" s="91">
        <v>0.5</v>
      </c>
      <c r="W15" s="100"/>
      <c r="X15" s="100"/>
      <c r="Y15" s="100"/>
      <c r="Z15" s="91">
        <v>0.75</v>
      </c>
      <c r="AA15" s="100"/>
      <c r="AB15" s="91">
        <v>0.1</v>
      </c>
      <c r="AC15" s="100"/>
      <c r="AD15" s="91">
        <v>1</v>
      </c>
      <c r="AE15" s="91">
        <v>0.125</v>
      </c>
      <c r="AF15" s="100"/>
      <c r="AG15" s="100"/>
      <c r="AH15" s="100"/>
      <c r="AI15" s="91">
        <v>1</v>
      </c>
      <c r="AJ15" s="100"/>
      <c r="AK15" s="100"/>
      <c r="AL15" s="100"/>
      <c r="AM15" s="91">
        <v>0.375</v>
      </c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91">
        <v>0.15</v>
      </c>
      <c r="AY15" s="100"/>
      <c r="AZ15" s="100"/>
      <c r="BA15" s="91">
        <v>0.75</v>
      </c>
      <c r="BB15" s="100"/>
      <c r="BC15" s="100"/>
      <c r="BD15" s="91">
        <v>0.6</v>
      </c>
      <c r="BE15" s="100"/>
      <c r="BF15" s="100"/>
      <c r="BG15" s="100"/>
      <c r="BH15" s="91">
        <v>0.2</v>
      </c>
      <c r="BI15" s="100"/>
      <c r="BJ15" s="100"/>
      <c r="BK15" s="101"/>
    </row>
    <row r="16" spans="1:63">
      <c r="A16" s="99" t="s">
        <v>361</v>
      </c>
      <c r="B16" s="91">
        <v>0.75</v>
      </c>
      <c r="C16" s="100"/>
      <c r="D16" s="91">
        <v>0.7</v>
      </c>
      <c r="E16" s="91">
        <v>0.25</v>
      </c>
      <c r="F16" s="91">
        <v>0.375</v>
      </c>
      <c r="G16" s="100"/>
      <c r="H16" s="91">
        <v>0.5</v>
      </c>
      <c r="I16" s="91">
        <v>0.4</v>
      </c>
      <c r="J16" s="100"/>
      <c r="K16" s="91">
        <v>0.33750000000000002</v>
      </c>
      <c r="L16" s="91">
        <v>0.5</v>
      </c>
      <c r="M16" s="91">
        <v>0.2</v>
      </c>
      <c r="N16" s="91">
        <v>0.17499999999999999</v>
      </c>
      <c r="O16" s="91">
        <v>0.75</v>
      </c>
      <c r="P16" s="100"/>
      <c r="Q16" s="100"/>
      <c r="R16" s="91">
        <v>2</v>
      </c>
      <c r="S16" s="100"/>
      <c r="T16" s="100"/>
      <c r="U16" s="91">
        <v>1</v>
      </c>
      <c r="V16" s="91">
        <v>0.2</v>
      </c>
      <c r="W16" s="100"/>
      <c r="X16" s="91">
        <v>0.375</v>
      </c>
      <c r="Y16" s="100"/>
      <c r="Z16" s="91">
        <v>0.625</v>
      </c>
      <c r="AA16" s="100"/>
      <c r="AB16" s="91">
        <v>0.57499999999999996</v>
      </c>
      <c r="AC16" s="91">
        <v>0.2</v>
      </c>
      <c r="AD16" s="91">
        <v>0.45</v>
      </c>
      <c r="AE16" s="91">
        <v>0.15</v>
      </c>
      <c r="AF16" s="100"/>
      <c r="AG16" s="91">
        <v>0.33750000000000002</v>
      </c>
      <c r="AH16" s="100"/>
      <c r="AI16" s="91">
        <v>0.75</v>
      </c>
      <c r="AJ16" s="91">
        <v>0.625</v>
      </c>
      <c r="AK16" s="91">
        <v>0.2</v>
      </c>
      <c r="AL16" s="91">
        <v>0.15</v>
      </c>
      <c r="AM16" s="100"/>
      <c r="AN16" s="91">
        <v>0.375</v>
      </c>
      <c r="AO16" s="91">
        <v>0.25</v>
      </c>
      <c r="AP16" s="91">
        <v>1</v>
      </c>
      <c r="AQ16" s="100"/>
      <c r="AR16" s="100"/>
      <c r="AS16" s="91">
        <v>0.5</v>
      </c>
      <c r="AT16" s="91">
        <v>0.05</v>
      </c>
      <c r="AU16" s="91">
        <v>0.75</v>
      </c>
      <c r="AV16" s="100"/>
      <c r="AW16" s="91">
        <v>1</v>
      </c>
      <c r="AX16" s="91">
        <v>0.5</v>
      </c>
      <c r="AY16" s="100"/>
      <c r="AZ16" s="100"/>
      <c r="BA16" s="91">
        <v>0.625</v>
      </c>
      <c r="BB16" s="100"/>
      <c r="BC16" s="91">
        <v>0.82499999999999996</v>
      </c>
      <c r="BD16" s="91">
        <v>0.875</v>
      </c>
      <c r="BE16" s="100"/>
      <c r="BF16" s="100"/>
      <c r="BG16" s="100"/>
      <c r="BH16" s="100"/>
      <c r="BI16" s="100"/>
      <c r="BJ16" s="100"/>
      <c r="BK16" s="101"/>
    </row>
    <row r="17" spans="1:63">
      <c r="A17" s="99" t="s">
        <v>363</v>
      </c>
      <c r="B17" s="91">
        <v>0.25</v>
      </c>
      <c r="C17" s="100"/>
      <c r="D17" s="91">
        <v>0.375</v>
      </c>
      <c r="E17" s="91">
        <v>0.625</v>
      </c>
      <c r="F17" s="91">
        <v>0.375</v>
      </c>
      <c r="G17" s="100"/>
      <c r="H17" s="91">
        <v>0.25</v>
      </c>
      <c r="I17" s="91">
        <v>0.4</v>
      </c>
      <c r="J17" s="100"/>
      <c r="K17" s="91">
        <v>0.75</v>
      </c>
      <c r="L17" s="91">
        <v>0.57499999999999996</v>
      </c>
      <c r="M17" s="91">
        <v>0.1</v>
      </c>
      <c r="N17" s="91">
        <v>0.22500000000000001</v>
      </c>
      <c r="O17" s="91">
        <v>0.8125</v>
      </c>
      <c r="P17" s="100"/>
      <c r="Q17" s="100"/>
      <c r="R17" s="91">
        <v>1.075</v>
      </c>
      <c r="S17" s="100"/>
      <c r="T17" s="100"/>
      <c r="U17" s="91">
        <v>1</v>
      </c>
      <c r="V17" s="91">
        <v>0.2</v>
      </c>
      <c r="W17" s="100"/>
      <c r="X17" s="91">
        <v>0.4</v>
      </c>
      <c r="Y17" s="100"/>
      <c r="Z17" s="91">
        <v>1.35</v>
      </c>
      <c r="AA17" s="100"/>
      <c r="AB17" s="91">
        <v>1.05</v>
      </c>
      <c r="AC17" s="91">
        <v>0.05</v>
      </c>
      <c r="AD17" s="91">
        <v>0.75</v>
      </c>
      <c r="AE17" s="91">
        <v>0.35</v>
      </c>
      <c r="AF17" s="100"/>
      <c r="AG17" s="91">
        <v>0.1125</v>
      </c>
      <c r="AH17" s="100"/>
      <c r="AI17" s="91">
        <v>0.86250000000000004</v>
      </c>
      <c r="AJ17" s="91">
        <v>0.875</v>
      </c>
      <c r="AK17" s="91">
        <v>0.1</v>
      </c>
      <c r="AL17" s="91">
        <v>0.125</v>
      </c>
      <c r="AM17" s="100"/>
      <c r="AN17" s="91">
        <v>0.17499999999999999</v>
      </c>
      <c r="AO17" s="91">
        <v>0.8</v>
      </c>
      <c r="AP17" s="91">
        <v>1</v>
      </c>
      <c r="AQ17" s="100"/>
      <c r="AR17" s="100"/>
      <c r="AS17" s="91">
        <v>0.6</v>
      </c>
      <c r="AT17" s="91">
        <v>0.48749999999999999</v>
      </c>
      <c r="AU17" s="91">
        <v>1.375</v>
      </c>
      <c r="AV17" s="100"/>
      <c r="AW17" s="91">
        <v>1</v>
      </c>
      <c r="AX17" s="91">
        <v>0.7</v>
      </c>
      <c r="AY17" s="100"/>
      <c r="AZ17" s="100"/>
      <c r="BA17" s="91">
        <v>0.77500000000000002</v>
      </c>
      <c r="BB17" s="100"/>
      <c r="BC17" s="91">
        <v>1</v>
      </c>
      <c r="BD17" s="91">
        <v>1.325</v>
      </c>
      <c r="BE17" s="100"/>
      <c r="BF17" s="100"/>
      <c r="BG17" s="100"/>
      <c r="BH17" s="91">
        <v>0.6</v>
      </c>
      <c r="BI17" s="100"/>
      <c r="BJ17" s="100"/>
      <c r="BK17" s="101"/>
    </row>
    <row r="18" spans="1:63">
      <c r="A18" s="99" t="s">
        <v>365</v>
      </c>
      <c r="B18" s="91">
        <v>1</v>
      </c>
      <c r="C18" s="100"/>
      <c r="D18" s="91">
        <v>1</v>
      </c>
      <c r="E18" s="100"/>
      <c r="F18" s="91">
        <v>0.4</v>
      </c>
      <c r="G18" s="100"/>
      <c r="H18" s="91">
        <v>1</v>
      </c>
      <c r="I18" s="91">
        <v>1</v>
      </c>
      <c r="J18" s="100"/>
      <c r="K18" s="100"/>
      <c r="L18" s="91">
        <v>1.3</v>
      </c>
      <c r="M18" s="91">
        <v>0.75</v>
      </c>
      <c r="N18" s="91">
        <v>0.1</v>
      </c>
      <c r="O18" s="91">
        <v>0.875</v>
      </c>
      <c r="P18" s="100"/>
      <c r="Q18" s="100"/>
      <c r="R18" s="91">
        <v>1</v>
      </c>
      <c r="S18" s="100"/>
      <c r="T18" s="100"/>
      <c r="U18" s="91">
        <v>1</v>
      </c>
      <c r="V18" s="91">
        <v>0.2</v>
      </c>
      <c r="W18" s="100"/>
      <c r="X18" s="91">
        <v>1.25</v>
      </c>
      <c r="Y18" s="100"/>
      <c r="Z18" s="91">
        <v>0.25</v>
      </c>
      <c r="AA18" s="100"/>
      <c r="AB18" s="91">
        <v>1</v>
      </c>
      <c r="AC18" s="100"/>
      <c r="AD18" s="91">
        <v>1</v>
      </c>
      <c r="AE18" s="91">
        <v>0.125</v>
      </c>
      <c r="AF18" s="100"/>
      <c r="AG18" s="91">
        <v>1</v>
      </c>
      <c r="AH18" s="100"/>
      <c r="AI18" s="91">
        <v>1</v>
      </c>
      <c r="AJ18" s="91">
        <v>0.875</v>
      </c>
      <c r="AK18" s="100"/>
      <c r="AL18" s="91">
        <v>0.125</v>
      </c>
      <c r="AM18" s="100"/>
      <c r="AN18" s="100"/>
      <c r="AO18" s="91">
        <v>1</v>
      </c>
      <c r="AP18" s="91">
        <v>1</v>
      </c>
      <c r="AQ18" s="100"/>
      <c r="AR18" s="100"/>
      <c r="AS18" s="91">
        <v>1.5</v>
      </c>
      <c r="AT18" s="91">
        <v>0.8</v>
      </c>
      <c r="AU18" s="91">
        <v>1.125</v>
      </c>
      <c r="AV18" s="100"/>
      <c r="AW18" s="91">
        <v>1</v>
      </c>
      <c r="AX18" s="91">
        <v>7.4999999999999997E-2</v>
      </c>
      <c r="AY18" s="91">
        <v>0.625</v>
      </c>
      <c r="AZ18" s="100"/>
      <c r="BA18" s="91">
        <v>1</v>
      </c>
      <c r="BB18" s="100"/>
      <c r="BC18" s="91">
        <v>3</v>
      </c>
      <c r="BD18" s="91">
        <v>1</v>
      </c>
      <c r="BE18" s="100"/>
      <c r="BF18" s="100"/>
      <c r="BG18" s="100"/>
      <c r="BH18" s="100"/>
      <c r="BI18" s="100"/>
      <c r="BJ18" s="100"/>
      <c r="BK18" s="101"/>
    </row>
    <row r="19" spans="1:63">
      <c r="A19" s="99" t="s">
        <v>367</v>
      </c>
      <c r="B19" s="91">
        <v>2</v>
      </c>
      <c r="C19" s="100"/>
      <c r="D19" s="91">
        <v>0.5</v>
      </c>
      <c r="E19" s="91">
        <v>0.75</v>
      </c>
      <c r="F19" s="100"/>
      <c r="G19" s="100"/>
      <c r="H19" s="91">
        <v>0.47499999999999998</v>
      </c>
      <c r="I19" s="91">
        <v>0.625</v>
      </c>
      <c r="J19" s="100"/>
      <c r="K19" s="91">
        <v>0.45</v>
      </c>
      <c r="L19" s="91">
        <v>0.97499999999999998</v>
      </c>
      <c r="M19" s="91">
        <v>0.375</v>
      </c>
      <c r="N19" s="91">
        <v>0.2</v>
      </c>
      <c r="O19" s="91">
        <v>0.7</v>
      </c>
      <c r="P19" s="100"/>
      <c r="Q19" s="100"/>
      <c r="R19" s="91">
        <v>2.4500000000000002</v>
      </c>
      <c r="S19" s="91">
        <v>0.5</v>
      </c>
      <c r="T19" s="100"/>
      <c r="U19" s="91">
        <v>1</v>
      </c>
      <c r="V19" s="91">
        <v>1.2</v>
      </c>
      <c r="W19" s="100"/>
      <c r="X19" s="91">
        <v>0.33750000000000002</v>
      </c>
      <c r="Y19" s="100"/>
      <c r="Z19" s="91">
        <v>1.5</v>
      </c>
      <c r="AA19" s="100"/>
      <c r="AB19" s="91">
        <v>0.3</v>
      </c>
      <c r="AC19" s="91">
        <v>0.15</v>
      </c>
      <c r="AD19" s="91">
        <v>1.8</v>
      </c>
      <c r="AE19" s="100"/>
      <c r="AF19" s="100"/>
      <c r="AG19" s="91">
        <v>0.2</v>
      </c>
      <c r="AH19" s="100"/>
      <c r="AI19" s="91">
        <v>0.75</v>
      </c>
      <c r="AJ19" s="91">
        <v>1.2</v>
      </c>
      <c r="AK19" s="91">
        <v>0.125</v>
      </c>
      <c r="AL19" s="100"/>
      <c r="AM19" s="91">
        <v>0.375</v>
      </c>
      <c r="AN19" s="100"/>
      <c r="AO19" s="91">
        <v>0.2</v>
      </c>
      <c r="AP19" s="100"/>
      <c r="AQ19" s="100"/>
      <c r="AR19" s="100"/>
      <c r="AS19" s="91">
        <v>1.7250000000000001</v>
      </c>
      <c r="AT19" s="100"/>
      <c r="AU19" s="91">
        <v>1.45</v>
      </c>
      <c r="AV19" s="100"/>
      <c r="AW19" s="91">
        <v>0.4</v>
      </c>
      <c r="AX19" s="100"/>
      <c r="AY19" s="100"/>
      <c r="AZ19" s="100"/>
      <c r="BA19" s="91">
        <v>1.1000000000000001</v>
      </c>
      <c r="BB19" s="100"/>
      <c r="BC19" s="91">
        <v>1.875</v>
      </c>
      <c r="BD19" s="91">
        <v>2.6749999999999998</v>
      </c>
      <c r="BE19" s="100"/>
      <c r="BF19" s="100"/>
      <c r="BG19" s="100"/>
      <c r="BH19" s="91">
        <v>2.2999999999999998</v>
      </c>
      <c r="BI19" s="100"/>
      <c r="BJ19" s="100"/>
      <c r="BK19" s="101"/>
    </row>
    <row r="20" spans="1:63">
      <c r="A20" s="99" t="s">
        <v>369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91">
        <v>1</v>
      </c>
      <c r="S20" s="100"/>
      <c r="T20" s="100"/>
      <c r="U20" s="100"/>
      <c r="V20" s="100"/>
      <c r="W20" s="100"/>
      <c r="X20" s="100"/>
      <c r="Y20" s="100"/>
      <c r="Z20" s="91">
        <v>1</v>
      </c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91">
        <v>1</v>
      </c>
      <c r="BI20" s="100"/>
      <c r="BJ20" s="100"/>
      <c r="BK20" s="101"/>
    </row>
    <row r="21" spans="1:63">
      <c r="A21" s="99" t="s">
        <v>750</v>
      </c>
      <c r="B21" s="91">
        <v>1</v>
      </c>
      <c r="C21" s="100"/>
      <c r="D21" s="100"/>
      <c r="E21" s="91">
        <v>4.2</v>
      </c>
      <c r="F21" s="100"/>
      <c r="G21" s="100"/>
      <c r="H21" s="91">
        <v>1.0125</v>
      </c>
      <c r="I21" s="100"/>
      <c r="J21" s="100"/>
      <c r="K21" s="100"/>
      <c r="L21" s="91">
        <v>0.75</v>
      </c>
      <c r="M21" s="100"/>
      <c r="N21" s="100"/>
      <c r="O21" s="100"/>
      <c r="P21" s="100"/>
      <c r="Q21" s="100"/>
      <c r="R21" s="91">
        <v>1</v>
      </c>
      <c r="S21" s="100"/>
      <c r="T21" s="100"/>
      <c r="U21" s="100"/>
      <c r="V21" s="100"/>
      <c r="W21" s="100"/>
      <c r="X21" s="91">
        <v>1</v>
      </c>
      <c r="Y21" s="100"/>
      <c r="Z21" s="91">
        <v>2</v>
      </c>
      <c r="AA21" s="100"/>
      <c r="AB21" s="91">
        <v>0.15</v>
      </c>
      <c r="AC21" s="100"/>
      <c r="AD21" s="91">
        <v>1</v>
      </c>
      <c r="AE21" s="100"/>
      <c r="AF21" s="100"/>
      <c r="AG21" s="100"/>
      <c r="AH21" s="100"/>
      <c r="AI21" s="91">
        <v>1.825</v>
      </c>
      <c r="AJ21" s="100"/>
      <c r="AK21" s="100"/>
      <c r="AL21" s="100"/>
      <c r="AM21" s="91">
        <v>1</v>
      </c>
      <c r="AN21" s="100"/>
      <c r="AO21" s="100"/>
      <c r="AP21" s="100"/>
      <c r="AQ21" s="100"/>
      <c r="AR21" s="100"/>
      <c r="AS21" s="100"/>
      <c r="AT21" s="100"/>
      <c r="AU21" s="91">
        <v>0.2</v>
      </c>
      <c r="AV21" s="100"/>
      <c r="AW21" s="91">
        <v>1</v>
      </c>
      <c r="AX21" s="100"/>
      <c r="AY21" s="100"/>
      <c r="AZ21" s="100"/>
      <c r="BA21" s="91">
        <v>1</v>
      </c>
      <c r="BB21" s="100"/>
      <c r="BC21" s="91">
        <v>1</v>
      </c>
      <c r="BD21" s="91">
        <v>3.4000000000000004</v>
      </c>
      <c r="BE21" s="100"/>
      <c r="BF21" s="100"/>
      <c r="BG21" s="100"/>
      <c r="BH21" s="91">
        <v>4.2</v>
      </c>
      <c r="BI21" s="100"/>
      <c r="BJ21" s="100"/>
      <c r="BK21" s="101"/>
    </row>
    <row r="22" spans="1:63">
      <c r="A22" s="99" t="s">
        <v>371</v>
      </c>
      <c r="B22" s="91">
        <v>1</v>
      </c>
      <c r="C22" s="100"/>
      <c r="D22" s="91">
        <v>0.2</v>
      </c>
      <c r="E22" s="91">
        <v>0.125</v>
      </c>
      <c r="F22" s="100"/>
      <c r="G22" s="100"/>
      <c r="H22" s="91">
        <v>0.5</v>
      </c>
      <c r="I22" s="91">
        <v>0.125</v>
      </c>
      <c r="J22" s="100"/>
      <c r="K22" s="100"/>
      <c r="L22" s="91">
        <v>0.55000000000000004</v>
      </c>
      <c r="M22" s="91">
        <v>0.125</v>
      </c>
      <c r="N22" s="100"/>
      <c r="O22" s="91">
        <v>0.5625</v>
      </c>
      <c r="P22" s="100"/>
      <c r="Q22" s="100"/>
      <c r="R22" s="91">
        <v>3.25</v>
      </c>
      <c r="S22" s="91">
        <v>0.25</v>
      </c>
      <c r="T22" s="100"/>
      <c r="U22" s="91">
        <v>0.125</v>
      </c>
      <c r="V22" s="91">
        <v>0.30000000000000004</v>
      </c>
      <c r="W22" s="100"/>
      <c r="X22" s="91">
        <v>0.25</v>
      </c>
      <c r="Y22" s="100"/>
      <c r="Z22" s="91">
        <v>2.5499999999999998</v>
      </c>
      <c r="AA22" s="100"/>
      <c r="AB22" s="91">
        <v>1</v>
      </c>
      <c r="AC22" s="91">
        <v>0.5</v>
      </c>
      <c r="AD22" s="91">
        <v>1</v>
      </c>
      <c r="AE22" s="100"/>
      <c r="AF22" s="100"/>
      <c r="AG22" s="91">
        <v>0.2</v>
      </c>
      <c r="AH22" s="100"/>
      <c r="AI22" s="91">
        <v>1</v>
      </c>
      <c r="AJ22" s="91">
        <v>1</v>
      </c>
      <c r="AK22" s="91">
        <v>2.5000000000000001E-2</v>
      </c>
      <c r="AL22" s="100"/>
      <c r="AM22" s="91">
        <v>0.375</v>
      </c>
      <c r="AN22" s="100"/>
      <c r="AO22" s="91">
        <v>0.4</v>
      </c>
      <c r="AP22" s="91">
        <v>0.5</v>
      </c>
      <c r="AQ22" s="100"/>
      <c r="AR22" s="100"/>
      <c r="AS22" s="91">
        <v>0.875</v>
      </c>
      <c r="AT22" s="100"/>
      <c r="AU22" s="91">
        <v>1.75</v>
      </c>
      <c r="AV22" s="100"/>
      <c r="AW22" s="91">
        <v>0.5</v>
      </c>
      <c r="AX22" s="100"/>
      <c r="AY22" s="100"/>
      <c r="AZ22" s="100"/>
      <c r="BA22" s="91">
        <v>1.2</v>
      </c>
      <c r="BB22" s="100"/>
      <c r="BC22" s="91">
        <v>0.875</v>
      </c>
      <c r="BD22" s="91">
        <v>1</v>
      </c>
      <c r="BE22" s="100"/>
      <c r="BF22" s="100"/>
      <c r="BG22" s="100"/>
      <c r="BH22" s="91">
        <v>1</v>
      </c>
      <c r="BI22" s="100"/>
      <c r="BJ22" s="100"/>
      <c r="BK22" s="101"/>
    </row>
    <row r="23" spans="1:63">
      <c r="A23" s="99" t="s">
        <v>373</v>
      </c>
      <c r="B23" s="91">
        <v>1</v>
      </c>
      <c r="C23" s="100"/>
      <c r="D23" s="100"/>
      <c r="E23" s="91">
        <v>0.05</v>
      </c>
      <c r="F23" s="100"/>
      <c r="G23" s="100"/>
      <c r="H23" s="91">
        <v>0.1875</v>
      </c>
      <c r="I23" s="91">
        <v>0.125</v>
      </c>
      <c r="J23" s="100"/>
      <c r="K23" s="91">
        <v>0.1</v>
      </c>
      <c r="L23" s="100"/>
      <c r="M23" s="100"/>
      <c r="N23" s="100"/>
      <c r="O23" s="91">
        <v>0.25</v>
      </c>
      <c r="P23" s="100"/>
      <c r="Q23" s="100"/>
      <c r="R23" s="91">
        <v>1</v>
      </c>
      <c r="S23" s="100"/>
      <c r="T23" s="100"/>
      <c r="U23" s="100"/>
      <c r="V23" s="100"/>
      <c r="W23" s="100"/>
      <c r="X23" s="91">
        <v>0.15</v>
      </c>
      <c r="Y23" s="100"/>
      <c r="Z23" s="91">
        <v>0.5</v>
      </c>
      <c r="AA23" s="100"/>
      <c r="AB23" s="91">
        <v>0.15</v>
      </c>
      <c r="AC23" s="100"/>
      <c r="AD23" s="91">
        <v>0.9</v>
      </c>
      <c r="AE23" s="100"/>
      <c r="AF23" s="100"/>
      <c r="AG23" s="100"/>
      <c r="AH23" s="100"/>
      <c r="AI23" s="91">
        <v>0.5</v>
      </c>
      <c r="AJ23" s="91">
        <v>0.22500000000000001</v>
      </c>
      <c r="AK23" s="100"/>
      <c r="AL23" s="100"/>
      <c r="AM23" s="91">
        <v>0.25</v>
      </c>
      <c r="AN23" s="100"/>
      <c r="AO23" s="91">
        <v>0.1</v>
      </c>
      <c r="AP23" s="100"/>
      <c r="AQ23" s="100"/>
      <c r="AR23" s="100"/>
      <c r="AS23" s="91">
        <v>0.5</v>
      </c>
      <c r="AT23" s="100"/>
      <c r="AU23" s="91">
        <v>0.125</v>
      </c>
      <c r="AV23" s="100"/>
      <c r="AW23" s="91">
        <v>0.2</v>
      </c>
      <c r="AX23" s="100"/>
      <c r="AY23" s="100"/>
      <c r="AZ23" s="100"/>
      <c r="BA23" s="91">
        <v>1.175</v>
      </c>
      <c r="BB23" s="100"/>
      <c r="BC23" s="100"/>
      <c r="BD23" s="91">
        <v>0.25</v>
      </c>
      <c r="BE23" s="100"/>
      <c r="BF23" s="100"/>
      <c r="BG23" s="100"/>
      <c r="BH23" s="100"/>
      <c r="BI23" s="91">
        <v>0.2</v>
      </c>
      <c r="BJ23" s="100"/>
      <c r="BK23" s="101"/>
    </row>
    <row r="24" spans="1:63">
      <c r="A24" s="99" t="s">
        <v>375</v>
      </c>
      <c r="B24" s="91">
        <v>1.25</v>
      </c>
      <c r="C24" s="100"/>
      <c r="D24" s="91">
        <v>0.4</v>
      </c>
      <c r="E24" s="91">
        <v>0.375</v>
      </c>
      <c r="F24" s="91">
        <v>0.1</v>
      </c>
      <c r="G24" s="100"/>
      <c r="H24" s="91">
        <v>0.625</v>
      </c>
      <c r="I24" s="91">
        <v>7.4999999999999997E-2</v>
      </c>
      <c r="J24" s="100"/>
      <c r="K24" s="91">
        <v>0.22500000000000001</v>
      </c>
      <c r="L24" s="91">
        <v>0.52500000000000002</v>
      </c>
      <c r="M24" s="91">
        <v>0.15</v>
      </c>
      <c r="N24" s="100"/>
      <c r="O24" s="91">
        <v>0.4</v>
      </c>
      <c r="P24" s="100"/>
      <c r="Q24" s="100"/>
      <c r="R24" s="91">
        <v>1.8875</v>
      </c>
      <c r="S24" s="100"/>
      <c r="T24" s="100"/>
      <c r="U24" s="100"/>
      <c r="V24" s="100"/>
      <c r="W24" s="100"/>
      <c r="X24" s="91">
        <v>0.22500000000000001</v>
      </c>
      <c r="Y24" s="100"/>
      <c r="Z24" s="91">
        <v>1.625</v>
      </c>
      <c r="AA24" s="100"/>
      <c r="AB24" s="91">
        <v>0.3</v>
      </c>
      <c r="AC24" s="91">
        <v>0.25</v>
      </c>
      <c r="AD24" s="91">
        <v>0.875</v>
      </c>
      <c r="AE24" s="100"/>
      <c r="AF24" s="100"/>
      <c r="AG24" s="91">
        <v>0.22500000000000001</v>
      </c>
      <c r="AH24" s="100"/>
      <c r="AI24" s="91">
        <v>0.25</v>
      </c>
      <c r="AJ24" s="91">
        <v>0.5</v>
      </c>
      <c r="AK24" s="100"/>
      <c r="AL24" s="91">
        <v>0.4</v>
      </c>
      <c r="AM24" s="91">
        <v>0.3</v>
      </c>
      <c r="AN24" s="100"/>
      <c r="AO24" s="91">
        <v>0.2</v>
      </c>
      <c r="AP24" s="100"/>
      <c r="AQ24" s="100"/>
      <c r="AR24" s="100"/>
      <c r="AS24" s="91">
        <v>0.5</v>
      </c>
      <c r="AT24" s="91">
        <v>0.1</v>
      </c>
      <c r="AU24" s="91">
        <v>0.5</v>
      </c>
      <c r="AV24" s="100"/>
      <c r="AW24" s="91">
        <v>1.75</v>
      </c>
      <c r="AX24" s="91">
        <v>2.8</v>
      </c>
      <c r="AY24" s="100"/>
      <c r="AZ24" s="100"/>
      <c r="BA24" s="91">
        <v>1.2</v>
      </c>
      <c r="BB24" s="100"/>
      <c r="BC24" s="91">
        <v>2.6</v>
      </c>
      <c r="BD24" s="91">
        <v>4.8250000000000002</v>
      </c>
      <c r="BE24" s="100"/>
      <c r="BF24" s="100"/>
      <c r="BG24" s="100"/>
      <c r="BH24" s="100"/>
      <c r="BI24" s="100"/>
      <c r="BJ24" s="100"/>
      <c r="BK24" s="101"/>
    </row>
    <row r="25" spans="1:63">
      <c r="A25" s="99" t="s">
        <v>751</v>
      </c>
      <c r="B25" s="91">
        <v>1</v>
      </c>
      <c r="C25" s="100"/>
      <c r="D25" s="91">
        <v>1</v>
      </c>
      <c r="E25" s="100"/>
      <c r="F25" s="100"/>
      <c r="G25" s="100"/>
      <c r="H25" s="91">
        <v>0.75</v>
      </c>
      <c r="I25" s="100"/>
      <c r="J25" s="100"/>
      <c r="K25" s="91">
        <v>1</v>
      </c>
      <c r="L25" s="91">
        <v>0.75</v>
      </c>
      <c r="M25" s="100"/>
      <c r="N25" s="100"/>
      <c r="O25" s="100"/>
      <c r="P25" s="100"/>
      <c r="Q25" s="100"/>
      <c r="R25" s="91">
        <v>1.25</v>
      </c>
      <c r="S25" s="100"/>
      <c r="T25" s="100"/>
      <c r="U25" s="100"/>
      <c r="V25" s="100"/>
      <c r="W25" s="100"/>
      <c r="X25" s="91">
        <v>1.05</v>
      </c>
      <c r="Y25" s="100"/>
      <c r="Z25" s="91">
        <v>1</v>
      </c>
      <c r="AA25" s="100"/>
      <c r="AB25" s="91">
        <v>0.3</v>
      </c>
      <c r="AC25" s="100"/>
      <c r="AD25" s="91">
        <v>1</v>
      </c>
      <c r="AE25" s="100"/>
      <c r="AF25" s="100"/>
      <c r="AG25" s="91">
        <v>1.55</v>
      </c>
      <c r="AH25" s="100"/>
      <c r="AI25" s="91">
        <v>1.825</v>
      </c>
      <c r="AJ25" s="100"/>
      <c r="AK25" s="100"/>
      <c r="AL25" s="91">
        <v>1</v>
      </c>
      <c r="AM25" s="91">
        <v>1</v>
      </c>
      <c r="AN25" s="100"/>
      <c r="AO25" s="100"/>
      <c r="AP25" s="100"/>
      <c r="AQ25" s="100"/>
      <c r="AR25" s="100"/>
      <c r="AS25" s="100"/>
      <c r="AT25" s="100"/>
      <c r="AU25" s="100"/>
      <c r="AV25" s="100"/>
      <c r="AW25" s="91">
        <v>1</v>
      </c>
      <c r="AX25" s="91">
        <v>1</v>
      </c>
      <c r="AY25" s="100"/>
      <c r="AZ25" s="100"/>
      <c r="BA25" s="91">
        <v>1.875</v>
      </c>
      <c r="BB25" s="100"/>
      <c r="BC25" s="91">
        <v>1</v>
      </c>
      <c r="BD25" s="91">
        <v>2.6625000000000001</v>
      </c>
      <c r="BE25" s="100"/>
      <c r="BF25" s="100"/>
      <c r="BG25" s="100"/>
      <c r="BH25" s="100"/>
      <c r="BI25" s="100"/>
      <c r="BJ25" s="100"/>
      <c r="BK25" s="101"/>
    </row>
    <row r="26" spans="1:63">
      <c r="A26" s="99" t="s">
        <v>377</v>
      </c>
      <c r="B26" s="91">
        <v>2.5499999999999998</v>
      </c>
      <c r="C26" s="100"/>
      <c r="D26" s="91">
        <v>0.6</v>
      </c>
      <c r="E26" s="91">
        <v>0.5</v>
      </c>
      <c r="F26" s="91">
        <v>0.48750000000000004</v>
      </c>
      <c r="G26" s="100"/>
      <c r="H26" s="91">
        <v>1.5</v>
      </c>
      <c r="I26" s="91">
        <v>0.625</v>
      </c>
      <c r="J26" s="100"/>
      <c r="K26" s="91">
        <v>1.0249999999999999</v>
      </c>
      <c r="L26" s="91">
        <v>0.92500000000000004</v>
      </c>
      <c r="M26" s="91">
        <v>0.3</v>
      </c>
      <c r="N26" s="91">
        <v>0.375</v>
      </c>
      <c r="O26" s="91">
        <v>0.88749999999999996</v>
      </c>
      <c r="P26" s="100"/>
      <c r="Q26" s="100"/>
      <c r="R26" s="91">
        <v>3</v>
      </c>
      <c r="S26" s="100"/>
      <c r="T26" s="100"/>
      <c r="U26" s="100"/>
      <c r="V26" s="100"/>
      <c r="W26" s="100"/>
      <c r="X26" s="91">
        <v>0.45</v>
      </c>
      <c r="Y26" s="100"/>
      <c r="Z26" s="91">
        <v>1.8749999999999998</v>
      </c>
      <c r="AA26" s="100"/>
      <c r="AB26" s="91">
        <v>1</v>
      </c>
      <c r="AC26" s="91">
        <v>0.375</v>
      </c>
      <c r="AD26" s="91">
        <v>2.1749999999999998</v>
      </c>
      <c r="AE26" s="100"/>
      <c r="AF26" s="100"/>
      <c r="AG26" s="91">
        <v>0.5</v>
      </c>
      <c r="AH26" s="100"/>
      <c r="AI26" s="91">
        <v>0.6875</v>
      </c>
      <c r="AJ26" s="91">
        <v>1.5</v>
      </c>
      <c r="AK26" s="100"/>
      <c r="AL26" s="91">
        <v>0.6</v>
      </c>
      <c r="AM26" s="91">
        <v>0.45</v>
      </c>
      <c r="AN26" s="100"/>
      <c r="AO26" s="91">
        <v>0.5</v>
      </c>
      <c r="AP26" s="100"/>
      <c r="AQ26" s="100"/>
      <c r="AR26" s="100"/>
      <c r="AS26" s="91">
        <v>1</v>
      </c>
      <c r="AT26" s="91">
        <v>7.4999999999999997E-2</v>
      </c>
      <c r="AU26" s="91">
        <v>1</v>
      </c>
      <c r="AV26" s="100"/>
      <c r="AW26" s="91">
        <v>4</v>
      </c>
      <c r="AX26" s="91">
        <v>3</v>
      </c>
      <c r="AY26" s="91">
        <v>1</v>
      </c>
      <c r="AZ26" s="100"/>
      <c r="BA26" s="91">
        <v>2.5250000000000004</v>
      </c>
      <c r="BB26" s="100"/>
      <c r="BC26" s="91">
        <v>2.4500000000000002</v>
      </c>
      <c r="BD26" s="91">
        <v>2.85</v>
      </c>
      <c r="BE26" s="100"/>
      <c r="BF26" s="100"/>
      <c r="BG26" s="100"/>
      <c r="BH26" s="100"/>
      <c r="BI26" s="100"/>
      <c r="BJ26" s="100"/>
      <c r="BK26" s="101"/>
    </row>
    <row r="27" spans="1:63">
      <c r="A27" s="99" t="s">
        <v>379</v>
      </c>
      <c r="B27" s="91">
        <v>2.125</v>
      </c>
      <c r="C27" s="100"/>
      <c r="D27" s="91">
        <v>0.2</v>
      </c>
      <c r="E27" s="91">
        <v>0.2</v>
      </c>
      <c r="F27" s="91">
        <v>0.125</v>
      </c>
      <c r="G27" s="100"/>
      <c r="H27" s="91">
        <v>0.125</v>
      </c>
      <c r="I27" s="91">
        <v>0.125</v>
      </c>
      <c r="J27" s="100"/>
      <c r="K27" s="91">
        <v>0.1</v>
      </c>
      <c r="L27" s="91">
        <v>0.2</v>
      </c>
      <c r="M27" s="91">
        <v>0.2</v>
      </c>
      <c r="N27" s="100"/>
      <c r="O27" s="91">
        <v>0.53749999999999998</v>
      </c>
      <c r="P27" s="100"/>
      <c r="Q27" s="100"/>
      <c r="R27" s="91">
        <v>2.7749999999999999</v>
      </c>
      <c r="S27" s="100"/>
      <c r="T27" s="100"/>
      <c r="U27" s="100"/>
      <c r="V27" s="100"/>
      <c r="W27" s="100"/>
      <c r="X27" s="91">
        <v>0.22500000000000001</v>
      </c>
      <c r="Y27" s="100"/>
      <c r="Z27" s="91">
        <v>1.175</v>
      </c>
      <c r="AA27" s="100"/>
      <c r="AB27" s="91">
        <v>0.45</v>
      </c>
      <c r="AC27" s="100"/>
      <c r="AD27" s="91">
        <v>0.67500000000000004</v>
      </c>
      <c r="AE27" s="100"/>
      <c r="AF27" s="100"/>
      <c r="AG27" s="91">
        <v>0.22500000000000001</v>
      </c>
      <c r="AH27" s="100"/>
      <c r="AI27" s="91">
        <v>0.75</v>
      </c>
      <c r="AJ27" s="91">
        <v>0.375</v>
      </c>
      <c r="AK27" s="100"/>
      <c r="AL27" s="100"/>
      <c r="AM27" s="91">
        <v>0.25</v>
      </c>
      <c r="AN27" s="100"/>
      <c r="AO27" s="91">
        <v>0.3</v>
      </c>
      <c r="AP27" s="100"/>
      <c r="AQ27" s="100"/>
      <c r="AR27" s="100"/>
      <c r="AS27" s="91">
        <v>0.92500000000000004</v>
      </c>
      <c r="AT27" s="100"/>
      <c r="AU27" s="91">
        <v>0.35</v>
      </c>
      <c r="AV27" s="100"/>
      <c r="AW27" s="91">
        <v>0.8</v>
      </c>
      <c r="AX27" s="91">
        <v>1.875</v>
      </c>
      <c r="AY27" s="100"/>
      <c r="AZ27" s="100"/>
      <c r="BA27" s="91">
        <v>1.825</v>
      </c>
      <c r="BB27" s="100"/>
      <c r="BC27" s="91">
        <v>1.2</v>
      </c>
      <c r="BD27" s="91">
        <v>3.7749999999999999</v>
      </c>
      <c r="BE27" s="100"/>
      <c r="BF27" s="100"/>
      <c r="BG27" s="100"/>
      <c r="BH27" s="100"/>
      <c r="BI27" s="100"/>
      <c r="BJ27" s="100"/>
      <c r="BK27" s="101"/>
    </row>
    <row r="28" spans="1:63">
      <c r="A28" s="99" t="s">
        <v>752</v>
      </c>
      <c r="B28" s="91">
        <v>1</v>
      </c>
      <c r="C28" s="100"/>
      <c r="D28" s="100"/>
      <c r="E28" s="100"/>
      <c r="F28" s="100"/>
      <c r="G28" s="100"/>
      <c r="H28" s="91">
        <v>1</v>
      </c>
      <c r="I28" s="100"/>
      <c r="J28" s="100"/>
      <c r="K28" s="100"/>
      <c r="L28" s="100"/>
      <c r="M28" s="100"/>
      <c r="N28" s="100"/>
      <c r="O28" s="100"/>
      <c r="P28" s="100"/>
      <c r="Q28" s="100"/>
      <c r="R28" s="91">
        <v>2.1</v>
      </c>
      <c r="S28" s="100"/>
      <c r="T28" s="100"/>
      <c r="U28" s="100"/>
      <c r="V28" s="100"/>
      <c r="W28" s="100"/>
      <c r="X28" s="91">
        <v>1</v>
      </c>
      <c r="Y28" s="100"/>
      <c r="Z28" s="91">
        <v>2</v>
      </c>
      <c r="AA28" s="100"/>
      <c r="AB28" s="91">
        <v>0.6</v>
      </c>
      <c r="AC28" s="100"/>
      <c r="AD28" s="91">
        <v>1</v>
      </c>
      <c r="AE28" s="100"/>
      <c r="AF28" s="100"/>
      <c r="AG28" s="91">
        <v>0.72499999999999998</v>
      </c>
      <c r="AH28" s="100"/>
      <c r="AI28" s="100"/>
      <c r="AJ28" s="100"/>
      <c r="AK28" s="100"/>
      <c r="AL28" s="100"/>
      <c r="AM28" s="91">
        <v>1</v>
      </c>
      <c r="AN28" s="100"/>
      <c r="AO28" s="100"/>
      <c r="AP28" s="100"/>
      <c r="AQ28" s="100"/>
      <c r="AR28" s="100"/>
      <c r="AS28" s="100"/>
      <c r="AT28" s="100"/>
      <c r="AU28" s="100"/>
      <c r="AV28" s="100"/>
      <c r="AW28" s="91">
        <v>1</v>
      </c>
      <c r="AX28" s="91">
        <v>1</v>
      </c>
      <c r="AY28" s="100"/>
      <c r="AZ28" s="100"/>
      <c r="BA28" s="91">
        <v>1.2999999999999998</v>
      </c>
      <c r="BB28" s="100"/>
      <c r="BC28" s="91">
        <v>1</v>
      </c>
      <c r="BD28" s="91">
        <v>1.2250000000000001</v>
      </c>
      <c r="BE28" s="100"/>
      <c r="BF28" s="100"/>
      <c r="BG28" s="100"/>
      <c r="BH28" s="100"/>
      <c r="BI28" s="100"/>
      <c r="BJ28" s="100"/>
      <c r="BK28" s="101"/>
    </row>
    <row r="29" spans="1:63">
      <c r="A29" s="99" t="s">
        <v>381</v>
      </c>
      <c r="B29" s="91">
        <v>1</v>
      </c>
      <c r="C29" s="100"/>
      <c r="D29" s="100"/>
      <c r="E29" s="100"/>
      <c r="F29" s="100"/>
      <c r="G29" s="100"/>
      <c r="H29" s="91">
        <v>0.375</v>
      </c>
      <c r="I29" s="100"/>
      <c r="J29" s="100"/>
      <c r="K29" s="100"/>
      <c r="L29" s="100"/>
      <c r="M29" s="100"/>
      <c r="N29" s="100"/>
      <c r="O29" s="91">
        <v>0.3</v>
      </c>
      <c r="P29" s="100"/>
      <c r="Q29" s="100"/>
      <c r="R29" s="91">
        <v>2.2000000000000002</v>
      </c>
      <c r="S29" s="100"/>
      <c r="T29" s="100"/>
      <c r="U29" s="100"/>
      <c r="V29" s="100"/>
      <c r="W29" s="100"/>
      <c r="X29" s="91">
        <v>0.35</v>
      </c>
      <c r="Y29" s="100"/>
      <c r="Z29" s="91">
        <v>1.075</v>
      </c>
      <c r="AA29" s="100"/>
      <c r="AB29" s="91">
        <v>0.4</v>
      </c>
      <c r="AC29" s="100"/>
      <c r="AD29" s="91">
        <v>0.4</v>
      </c>
      <c r="AE29" s="100"/>
      <c r="AF29" s="100"/>
      <c r="AG29" s="91">
        <v>0.1125</v>
      </c>
      <c r="AH29" s="100"/>
      <c r="AI29" s="91">
        <v>0.15</v>
      </c>
      <c r="AJ29" s="91">
        <v>0.2</v>
      </c>
      <c r="AK29" s="100"/>
      <c r="AL29" s="100"/>
      <c r="AM29" s="100"/>
      <c r="AN29" s="100"/>
      <c r="AO29" s="100"/>
      <c r="AP29" s="100"/>
      <c r="AQ29" s="100"/>
      <c r="AR29" s="100"/>
      <c r="AS29" s="91">
        <v>0.4</v>
      </c>
      <c r="AT29" s="100"/>
      <c r="AU29" s="91">
        <v>0.22500000000000001</v>
      </c>
      <c r="AV29" s="100"/>
      <c r="AW29" s="91">
        <v>1.075</v>
      </c>
      <c r="AX29" s="91">
        <v>2.1</v>
      </c>
      <c r="AY29" s="100"/>
      <c r="AZ29" s="100"/>
      <c r="BA29" s="91">
        <v>1</v>
      </c>
      <c r="BB29" s="100"/>
      <c r="BC29" s="91">
        <v>4.1749999999999998</v>
      </c>
      <c r="BD29" s="91">
        <v>2.9125000000000001</v>
      </c>
      <c r="BE29" s="100"/>
      <c r="BF29" s="100"/>
      <c r="BG29" s="100"/>
      <c r="BH29" s="100"/>
      <c r="BI29" s="100"/>
      <c r="BJ29" s="100"/>
      <c r="BK29" s="101"/>
    </row>
    <row r="30" spans="1:63">
      <c r="A30" s="99" t="s">
        <v>753</v>
      </c>
      <c r="B30" s="91">
        <v>1</v>
      </c>
      <c r="C30" s="100"/>
      <c r="D30" s="100"/>
      <c r="E30" s="100"/>
      <c r="F30" s="100"/>
      <c r="G30" s="100"/>
      <c r="H30" s="91">
        <v>1.2500000000000001E-2</v>
      </c>
      <c r="I30" s="100"/>
      <c r="J30" s="100"/>
      <c r="K30" s="91">
        <v>1</v>
      </c>
      <c r="L30" s="91">
        <v>0.75</v>
      </c>
      <c r="M30" s="100"/>
      <c r="N30" s="100"/>
      <c r="O30" s="100"/>
      <c r="P30" s="100"/>
      <c r="Q30" s="100"/>
      <c r="R30" s="91">
        <v>1.5</v>
      </c>
      <c r="S30" s="100"/>
      <c r="T30" s="100"/>
      <c r="U30" s="100"/>
      <c r="V30" s="100"/>
      <c r="W30" s="100"/>
      <c r="X30" s="91">
        <v>1.075</v>
      </c>
      <c r="Y30" s="100"/>
      <c r="Z30" s="91">
        <v>1.7</v>
      </c>
      <c r="AA30" s="100"/>
      <c r="AB30" s="91">
        <v>0.875</v>
      </c>
      <c r="AC30" s="100"/>
      <c r="AD30" s="91">
        <v>0.875</v>
      </c>
      <c r="AE30" s="100"/>
      <c r="AF30" s="100"/>
      <c r="AG30" s="91">
        <v>0.28749999999999998</v>
      </c>
      <c r="AH30" s="100"/>
      <c r="AI30" s="91">
        <v>1.825</v>
      </c>
      <c r="AJ30" s="91">
        <v>1</v>
      </c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91">
        <v>0.875</v>
      </c>
      <c r="AV30" s="100"/>
      <c r="AW30" s="91">
        <v>1</v>
      </c>
      <c r="AX30" s="91">
        <v>2</v>
      </c>
      <c r="AY30" s="100"/>
      <c r="AZ30" s="100"/>
      <c r="BA30" s="91">
        <v>1</v>
      </c>
      <c r="BB30" s="100"/>
      <c r="BC30" s="91">
        <v>1.125</v>
      </c>
      <c r="BD30" s="91">
        <v>1</v>
      </c>
      <c r="BE30" s="100"/>
      <c r="BF30" s="100"/>
      <c r="BG30" s="100"/>
      <c r="BH30" s="100"/>
      <c r="BI30" s="100"/>
      <c r="BJ30" s="100"/>
      <c r="BK30" s="101"/>
    </row>
    <row r="31" spans="1:63">
      <c r="A31" s="99" t="s">
        <v>383</v>
      </c>
      <c r="B31" s="91">
        <v>0.5</v>
      </c>
      <c r="C31" s="100"/>
      <c r="D31" s="100"/>
      <c r="E31" s="100"/>
      <c r="F31" s="100"/>
      <c r="G31" s="91">
        <v>0.1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91">
        <v>1.3625</v>
      </c>
      <c r="S31" s="100"/>
      <c r="T31" s="100"/>
      <c r="U31" s="100"/>
      <c r="V31" s="100"/>
      <c r="W31" s="100"/>
      <c r="X31" s="100"/>
      <c r="Y31" s="100"/>
      <c r="Z31" s="91">
        <v>1.25</v>
      </c>
      <c r="AA31" s="100"/>
      <c r="AB31" s="100"/>
      <c r="AC31" s="100"/>
      <c r="AD31" s="91">
        <v>0.375</v>
      </c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91">
        <v>0.5</v>
      </c>
      <c r="AQ31" s="100"/>
      <c r="AR31" s="100"/>
      <c r="AS31" s="100"/>
      <c r="AT31" s="100"/>
      <c r="AU31" s="100"/>
      <c r="AV31" s="100"/>
      <c r="AW31" s="91">
        <v>0.4</v>
      </c>
      <c r="AX31" s="91">
        <v>0.17499999999999999</v>
      </c>
      <c r="AY31" s="100"/>
      <c r="AZ31" s="100"/>
      <c r="BA31" s="91">
        <v>1</v>
      </c>
      <c r="BB31" s="100"/>
      <c r="BC31" s="91">
        <v>0.15</v>
      </c>
      <c r="BD31" s="91">
        <v>2</v>
      </c>
      <c r="BE31" s="100"/>
      <c r="BF31" s="100"/>
      <c r="BG31" s="100"/>
      <c r="BH31" s="100"/>
      <c r="BI31" s="100"/>
      <c r="BJ31" s="100"/>
      <c r="BK31" s="101"/>
    </row>
    <row r="32" spans="1:63">
      <c r="A32" s="99" t="s">
        <v>754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91">
        <v>1</v>
      </c>
      <c r="S32" s="100"/>
      <c r="T32" s="100"/>
      <c r="U32" s="100"/>
      <c r="V32" s="100"/>
      <c r="W32" s="100"/>
      <c r="X32" s="100"/>
      <c r="Y32" s="100"/>
      <c r="Z32" s="91">
        <v>1</v>
      </c>
      <c r="AA32" s="100"/>
      <c r="AB32" s="100"/>
      <c r="AC32" s="100"/>
      <c r="AD32" s="91">
        <v>0.4</v>
      </c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91">
        <v>1</v>
      </c>
      <c r="AX32" s="100"/>
      <c r="AY32" s="100"/>
      <c r="AZ32" s="100"/>
      <c r="BA32" s="91">
        <v>1</v>
      </c>
      <c r="BB32" s="100"/>
      <c r="BC32" s="91">
        <v>1</v>
      </c>
      <c r="BD32" s="100"/>
      <c r="BE32" s="100"/>
      <c r="BF32" s="100"/>
      <c r="BG32" s="100"/>
      <c r="BH32" s="100"/>
      <c r="BI32" s="100"/>
      <c r="BJ32" s="100"/>
      <c r="BK32" s="101"/>
    </row>
    <row r="33" spans="1:63">
      <c r="A33" s="99" t="s">
        <v>385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91">
        <v>0.25</v>
      </c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91">
        <v>0.16250000000000001</v>
      </c>
      <c r="AY33" s="100"/>
      <c r="AZ33" s="100"/>
      <c r="BA33" s="91">
        <v>0.22500000000000001</v>
      </c>
      <c r="BB33" s="100"/>
      <c r="BC33" s="100"/>
      <c r="BD33" s="100"/>
      <c r="BE33" s="100"/>
      <c r="BF33" s="100"/>
      <c r="BG33" s="100"/>
      <c r="BH33" s="100"/>
      <c r="BI33" s="100"/>
      <c r="BJ33" s="100"/>
      <c r="BK33" s="101"/>
    </row>
    <row r="34" spans="1:63">
      <c r="A34" s="99" t="s">
        <v>387</v>
      </c>
      <c r="B34" s="91">
        <v>0.6</v>
      </c>
      <c r="C34" s="100"/>
      <c r="D34" s="91">
        <v>0.1</v>
      </c>
      <c r="E34" s="100"/>
      <c r="F34" s="100"/>
      <c r="G34" s="100"/>
      <c r="H34" s="100"/>
      <c r="I34" s="100"/>
      <c r="J34" s="100"/>
      <c r="K34" s="91">
        <v>7.4999999999999997E-2</v>
      </c>
      <c r="L34" s="100"/>
      <c r="M34" s="91">
        <v>0.125</v>
      </c>
      <c r="N34" s="100"/>
      <c r="O34" s="100"/>
      <c r="P34" s="100"/>
      <c r="Q34" s="100"/>
      <c r="R34" s="91">
        <v>0.2</v>
      </c>
      <c r="S34" s="100"/>
      <c r="T34" s="100"/>
      <c r="U34" s="100"/>
      <c r="V34" s="100"/>
      <c r="W34" s="100"/>
      <c r="X34" s="91">
        <v>0.22500000000000001</v>
      </c>
      <c r="Y34" s="100"/>
      <c r="Z34" s="91">
        <v>0.6</v>
      </c>
      <c r="AA34" s="100"/>
      <c r="AB34" s="100"/>
      <c r="AC34" s="100"/>
      <c r="AD34" s="100"/>
      <c r="AE34" s="100"/>
      <c r="AF34" s="100"/>
      <c r="AG34" s="100"/>
      <c r="AH34" s="100"/>
      <c r="AI34" s="91">
        <v>0.5</v>
      </c>
      <c r="AJ34" s="100"/>
      <c r="AK34" s="100"/>
      <c r="AL34" s="100"/>
      <c r="AM34" s="100"/>
      <c r="AN34" s="100"/>
      <c r="AO34" s="100"/>
      <c r="AP34" s="100"/>
      <c r="AQ34" s="100"/>
      <c r="AR34" s="100"/>
      <c r="AS34" s="91">
        <v>0.05</v>
      </c>
      <c r="AT34" s="100"/>
      <c r="AU34" s="91">
        <v>0.15</v>
      </c>
      <c r="AV34" s="100"/>
      <c r="AW34" s="91">
        <v>0.6</v>
      </c>
      <c r="AX34" s="100"/>
      <c r="AY34" s="100"/>
      <c r="AZ34" s="100"/>
      <c r="BA34" s="100"/>
      <c r="BB34" s="100"/>
      <c r="BC34" s="91">
        <v>0.3</v>
      </c>
      <c r="BD34" s="91">
        <v>0.75</v>
      </c>
      <c r="BE34" s="100"/>
      <c r="BF34" s="100"/>
      <c r="BG34" s="100"/>
      <c r="BH34" s="91">
        <v>0.4</v>
      </c>
      <c r="BI34" s="100"/>
      <c r="BJ34" s="100"/>
      <c r="BK34" s="101"/>
    </row>
    <row r="35" spans="1:63">
      <c r="A35" s="99" t="s">
        <v>755</v>
      </c>
      <c r="B35" s="91">
        <v>1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91">
        <v>1</v>
      </c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1">
        <v>0.5</v>
      </c>
      <c r="AV35" s="100"/>
      <c r="AW35" s="91">
        <v>1</v>
      </c>
      <c r="AX35" s="100"/>
      <c r="AY35" s="100"/>
      <c r="AZ35" s="100"/>
      <c r="BA35" s="100"/>
      <c r="BB35" s="100"/>
      <c r="BC35" s="91">
        <v>1</v>
      </c>
      <c r="BD35" s="91">
        <v>1</v>
      </c>
      <c r="BE35" s="100"/>
      <c r="BF35" s="100"/>
      <c r="BG35" s="100"/>
      <c r="BH35" s="100"/>
      <c r="BI35" s="100"/>
      <c r="BJ35" s="100"/>
      <c r="BK35" s="101"/>
    </row>
    <row r="36" spans="1:63">
      <c r="A36" s="99" t="s">
        <v>389</v>
      </c>
      <c r="B36" s="91">
        <v>0.8</v>
      </c>
      <c r="C36" s="100"/>
      <c r="D36" s="91">
        <v>0.1</v>
      </c>
      <c r="E36" s="91">
        <v>0.15</v>
      </c>
      <c r="F36" s="91">
        <v>0.05</v>
      </c>
      <c r="G36" s="100"/>
      <c r="H36" s="91">
        <v>0.5</v>
      </c>
      <c r="I36" s="91">
        <v>0.125</v>
      </c>
      <c r="J36" s="100"/>
      <c r="K36" s="100"/>
      <c r="L36" s="100"/>
      <c r="M36" s="91">
        <v>0.125</v>
      </c>
      <c r="N36" s="100"/>
      <c r="O36" s="100"/>
      <c r="P36" s="100"/>
      <c r="Q36" s="100"/>
      <c r="R36" s="100"/>
      <c r="S36" s="100"/>
      <c r="T36" s="100"/>
      <c r="U36" s="100"/>
      <c r="V36" s="91">
        <v>0.2</v>
      </c>
      <c r="W36" s="100"/>
      <c r="X36" s="100"/>
      <c r="Y36" s="100"/>
      <c r="Z36" s="91">
        <v>0.5</v>
      </c>
      <c r="AA36" s="100"/>
      <c r="AB36" s="100"/>
      <c r="AC36" s="100"/>
      <c r="AD36" s="100"/>
      <c r="AE36" s="100"/>
      <c r="AF36" s="100"/>
      <c r="AG36" s="91">
        <v>0.2</v>
      </c>
      <c r="AH36" s="100"/>
      <c r="AI36" s="100"/>
      <c r="AJ36" s="100"/>
      <c r="AK36" s="100"/>
      <c r="AL36" s="100"/>
      <c r="AM36" s="100"/>
      <c r="AN36" s="100"/>
      <c r="AO36" s="91">
        <v>0.1</v>
      </c>
      <c r="AP36" s="100"/>
      <c r="AQ36" s="100"/>
      <c r="AR36" s="100"/>
      <c r="AS36" s="91">
        <v>0.35</v>
      </c>
      <c r="AT36" s="100"/>
      <c r="AU36" s="91">
        <v>0.2</v>
      </c>
      <c r="AV36" s="100"/>
      <c r="AW36" s="91">
        <v>0.5</v>
      </c>
      <c r="AX36" s="100"/>
      <c r="AY36" s="91">
        <v>1</v>
      </c>
      <c r="AZ36" s="100"/>
      <c r="BA36" s="91">
        <v>2.5000000000000001E-2</v>
      </c>
      <c r="BB36" s="100"/>
      <c r="BC36" s="100"/>
      <c r="BD36" s="100"/>
      <c r="BE36" s="100"/>
      <c r="BF36" s="100"/>
      <c r="BG36" s="100"/>
      <c r="BH36" s="91">
        <v>1</v>
      </c>
      <c r="BI36" s="100"/>
      <c r="BJ36" s="100"/>
      <c r="BK36" s="101"/>
    </row>
    <row r="37" spans="1:63">
      <c r="A37" s="99" t="s">
        <v>391</v>
      </c>
      <c r="B37" s="91">
        <v>5.0250000000000004</v>
      </c>
      <c r="C37" s="100"/>
      <c r="D37" s="91">
        <v>0.3</v>
      </c>
      <c r="E37" s="91">
        <v>0.375</v>
      </c>
      <c r="F37" s="100"/>
      <c r="G37" s="100"/>
      <c r="H37" s="91">
        <v>0.6</v>
      </c>
      <c r="I37" s="91">
        <v>0.125</v>
      </c>
      <c r="J37" s="100"/>
      <c r="K37" s="91">
        <v>0.55000000000000004</v>
      </c>
      <c r="L37" s="91">
        <v>0.6</v>
      </c>
      <c r="M37" s="91">
        <v>0.2</v>
      </c>
      <c r="N37" s="91">
        <v>0.1</v>
      </c>
      <c r="O37" s="91">
        <v>0.47499999999999998</v>
      </c>
      <c r="P37" s="100"/>
      <c r="Q37" s="100"/>
      <c r="R37" s="91">
        <v>1.5874999999999999</v>
      </c>
      <c r="S37" s="100"/>
      <c r="T37" s="100"/>
      <c r="U37" s="91">
        <v>0.6</v>
      </c>
      <c r="V37" s="100"/>
      <c r="W37" s="100"/>
      <c r="X37" s="91">
        <v>0.45</v>
      </c>
      <c r="Y37" s="100"/>
      <c r="Z37" s="91">
        <v>1.125</v>
      </c>
      <c r="AA37" s="100"/>
      <c r="AB37" s="91">
        <v>0.875</v>
      </c>
      <c r="AC37" s="91">
        <v>0.25</v>
      </c>
      <c r="AD37" s="91">
        <v>0.625</v>
      </c>
      <c r="AE37" s="100"/>
      <c r="AF37" s="100"/>
      <c r="AG37" s="91">
        <v>0.1125</v>
      </c>
      <c r="AH37" s="100"/>
      <c r="AI37" s="91">
        <v>0.35</v>
      </c>
      <c r="AJ37" s="91">
        <v>0.36249999999999999</v>
      </c>
      <c r="AK37" s="100"/>
      <c r="AL37" s="91">
        <v>0.25</v>
      </c>
      <c r="AM37" s="91">
        <v>0.375</v>
      </c>
      <c r="AN37" s="100"/>
      <c r="AO37" s="91">
        <v>0.2</v>
      </c>
      <c r="AP37" s="100"/>
      <c r="AQ37" s="100"/>
      <c r="AR37" s="100"/>
      <c r="AS37" s="91">
        <v>0.25</v>
      </c>
      <c r="AT37" s="91">
        <v>0.15</v>
      </c>
      <c r="AU37" s="91">
        <v>1.7</v>
      </c>
      <c r="AV37" s="100"/>
      <c r="AW37" s="91">
        <v>0.9</v>
      </c>
      <c r="AX37" s="91">
        <v>2.9375</v>
      </c>
      <c r="AY37" s="100"/>
      <c r="AZ37" s="100"/>
      <c r="BA37" s="91">
        <v>1.7</v>
      </c>
      <c r="BB37" s="100"/>
      <c r="BC37" s="91">
        <v>1.925</v>
      </c>
      <c r="BD37" s="91">
        <v>6.1749999999999998</v>
      </c>
      <c r="BE37" s="100"/>
      <c r="BF37" s="100"/>
      <c r="BG37" s="100"/>
      <c r="BH37" s="91">
        <v>0.4</v>
      </c>
      <c r="BI37" s="100"/>
      <c r="BJ37" s="100"/>
      <c r="BK37" s="101"/>
    </row>
    <row r="38" spans="1:63">
      <c r="A38" s="99" t="s">
        <v>756</v>
      </c>
      <c r="B38" s="91">
        <v>1</v>
      </c>
      <c r="C38" s="100"/>
      <c r="D38" s="100"/>
      <c r="E38" s="100"/>
      <c r="F38" s="100"/>
      <c r="G38" s="100"/>
      <c r="H38" s="91">
        <v>1.0249999999999999</v>
      </c>
      <c r="I38" s="100"/>
      <c r="J38" s="100"/>
      <c r="K38" s="100"/>
      <c r="L38" s="100"/>
      <c r="M38" s="100"/>
      <c r="N38" s="100"/>
      <c r="O38" s="100"/>
      <c r="P38" s="100"/>
      <c r="Q38" s="100"/>
      <c r="R38" s="91">
        <v>1.1000000000000001</v>
      </c>
      <c r="S38" s="100"/>
      <c r="T38" s="100"/>
      <c r="U38" s="91">
        <v>0.15</v>
      </c>
      <c r="V38" s="100"/>
      <c r="W38" s="100"/>
      <c r="X38" s="91">
        <v>0.625</v>
      </c>
      <c r="Y38" s="100"/>
      <c r="Z38" s="91">
        <v>1</v>
      </c>
      <c r="AA38" s="100"/>
      <c r="AB38" s="100"/>
      <c r="AC38" s="100"/>
      <c r="AD38" s="91">
        <v>1</v>
      </c>
      <c r="AE38" s="100"/>
      <c r="AF38" s="100"/>
      <c r="AG38" s="100"/>
      <c r="AH38" s="100"/>
      <c r="AI38" s="100"/>
      <c r="AJ38" s="100"/>
      <c r="AK38" s="100"/>
      <c r="AL38" s="100"/>
      <c r="AM38" s="91">
        <v>1</v>
      </c>
      <c r="AN38" s="100"/>
      <c r="AO38" s="100"/>
      <c r="AP38" s="100"/>
      <c r="AQ38" s="100"/>
      <c r="AR38" s="100"/>
      <c r="AS38" s="100"/>
      <c r="AT38" s="100"/>
      <c r="AU38" s="100"/>
      <c r="AV38" s="100"/>
      <c r="AW38" s="91">
        <v>1</v>
      </c>
      <c r="AX38" s="100"/>
      <c r="AY38" s="100"/>
      <c r="AZ38" s="100"/>
      <c r="BA38" s="91">
        <v>1</v>
      </c>
      <c r="BB38" s="100"/>
      <c r="BC38" s="91">
        <v>1.125</v>
      </c>
      <c r="BD38" s="91">
        <v>0.77500000000000002</v>
      </c>
      <c r="BE38" s="100"/>
      <c r="BF38" s="100"/>
      <c r="BG38" s="100"/>
      <c r="BH38" s="100"/>
      <c r="BI38" s="100"/>
      <c r="BJ38" s="100"/>
      <c r="BK38" s="101"/>
    </row>
    <row r="39" spans="1:63">
      <c r="A39" s="99" t="s">
        <v>393</v>
      </c>
      <c r="B39" s="91">
        <v>1.4</v>
      </c>
      <c r="C39" s="100"/>
      <c r="D39" s="91">
        <v>0.3</v>
      </c>
      <c r="E39" s="91">
        <v>0.25</v>
      </c>
      <c r="F39" s="91">
        <v>0.05</v>
      </c>
      <c r="G39" s="100"/>
      <c r="H39" s="91">
        <v>0.67500000000000004</v>
      </c>
      <c r="I39" s="91">
        <v>0.25</v>
      </c>
      <c r="J39" s="100"/>
      <c r="K39" s="100"/>
      <c r="L39" s="91">
        <v>1.35</v>
      </c>
      <c r="M39" s="91">
        <v>0.2</v>
      </c>
      <c r="N39" s="91">
        <v>0.2</v>
      </c>
      <c r="O39" s="91">
        <v>0.77500000000000002</v>
      </c>
      <c r="P39" s="100"/>
      <c r="Q39" s="100"/>
      <c r="R39" s="91">
        <v>1</v>
      </c>
      <c r="S39" s="100"/>
      <c r="T39" s="100"/>
      <c r="U39" s="100"/>
      <c r="V39" s="100"/>
      <c r="W39" s="100"/>
      <c r="X39" s="100"/>
      <c r="Y39" s="100"/>
      <c r="Z39" s="91">
        <v>0.97499999999999998</v>
      </c>
      <c r="AA39" s="100"/>
      <c r="AB39" s="100"/>
      <c r="AC39" s="100"/>
      <c r="AD39" s="100"/>
      <c r="AE39" s="100"/>
      <c r="AF39" s="100"/>
      <c r="AG39" s="91">
        <v>0.22500000000000001</v>
      </c>
      <c r="AH39" s="100"/>
      <c r="AI39" s="91">
        <v>0.9</v>
      </c>
      <c r="AJ39" s="91">
        <v>0.44999999999999996</v>
      </c>
      <c r="AK39" s="91">
        <v>0.2</v>
      </c>
      <c r="AL39" s="91">
        <v>0.21249999999999999</v>
      </c>
      <c r="AM39" s="91">
        <v>0.375</v>
      </c>
      <c r="AN39" s="100"/>
      <c r="AO39" s="91">
        <v>0.25</v>
      </c>
      <c r="AP39" s="91">
        <v>0.5</v>
      </c>
      <c r="AQ39" s="100"/>
      <c r="AR39" s="100"/>
      <c r="AS39" s="91">
        <v>0.95</v>
      </c>
      <c r="AT39" s="91">
        <v>0.05</v>
      </c>
      <c r="AU39" s="91">
        <v>1</v>
      </c>
      <c r="AV39" s="100"/>
      <c r="AW39" s="91">
        <v>0.5</v>
      </c>
      <c r="AX39" s="91">
        <v>6.3625000000000007</v>
      </c>
      <c r="AY39" s="100"/>
      <c r="AZ39" s="100"/>
      <c r="BA39" s="91">
        <v>0.25</v>
      </c>
      <c r="BB39" s="100"/>
      <c r="BC39" s="91">
        <v>0.75</v>
      </c>
      <c r="BD39" s="100"/>
      <c r="BE39" s="100"/>
      <c r="BF39" s="100"/>
      <c r="BG39" s="100"/>
      <c r="BH39" s="100"/>
      <c r="BI39" s="100"/>
      <c r="BJ39" s="100"/>
      <c r="BK39" s="101"/>
    </row>
    <row r="40" spans="1:63">
      <c r="A40" s="99" t="s">
        <v>757</v>
      </c>
      <c r="B40" s="100"/>
      <c r="C40" s="100"/>
      <c r="D40" s="100"/>
      <c r="E40" s="91">
        <v>0.2</v>
      </c>
      <c r="F40" s="100"/>
      <c r="G40" s="100"/>
      <c r="H40" s="100"/>
      <c r="I40" s="100"/>
      <c r="J40" s="100"/>
      <c r="K40" s="91">
        <v>1</v>
      </c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91">
        <v>1</v>
      </c>
      <c r="AA40" s="100"/>
      <c r="AB40" s="91">
        <v>0.375</v>
      </c>
      <c r="AC40" s="100"/>
      <c r="AD40" s="100"/>
      <c r="AE40" s="100"/>
      <c r="AF40" s="100"/>
      <c r="AG40" s="91">
        <v>0.33750000000000002</v>
      </c>
      <c r="AH40" s="100"/>
      <c r="AI40" s="91">
        <v>1.875</v>
      </c>
      <c r="AJ40" s="91">
        <v>1</v>
      </c>
      <c r="AK40" s="100"/>
      <c r="AL40" s="91">
        <v>1</v>
      </c>
      <c r="AM40" s="91">
        <v>1</v>
      </c>
      <c r="AN40" s="100"/>
      <c r="AO40" s="100"/>
      <c r="AP40" s="100"/>
      <c r="AQ40" s="100"/>
      <c r="AR40" s="100"/>
      <c r="AS40" s="100"/>
      <c r="AT40" s="100"/>
      <c r="AU40" s="100"/>
      <c r="AV40" s="100"/>
      <c r="AW40" s="91">
        <v>1</v>
      </c>
      <c r="AX40" s="91">
        <v>1</v>
      </c>
      <c r="AY40" s="100"/>
      <c r="AZ40" s="100"/>
      <c r="BA40" s="91">
        <v>1</v>
      </c>
      <c r="BB40" s="100"/>
      <c r="BC40" s="91">
        <v>1</v>
      </c>
      <c r="BD40" s="100"/>
      <c r="BE40" s="100"/>
      <c r="BF40" s="100"/>
      <c r="BG40" s="100"/>
      <c r="BH40" s="100"/>
      <c r="BI40" s="100"/>
      <c r="BJ40" s="100"/>
      <c r="BK40" s="101"/>
    </row>
    <row r="41" spans="1:63">
      <c r="A41" s="99" t="s">
        <v>395</v>
      </c>
      <c r="B41" s="100"/>
      <c r="C41" s="100"/>
      <c r="D41" s="100"/>
      <c r="E41" s="100"/>
      <c r="F41" s="100"/>
      <c r="G41" s="100"/>
      <c r="H41" s="91">
        <v>0.375</v>
      </c>
      <c r="I41" s="91">
        <v>0.1</v>
      </c>
      <c r="J41" s="100"/>
      <c r="K41" s="100"/>
      <c r="L41" s="91">
        <v>0.2</v>
      </c>
      <c r="M41" s="91">
        <v>0.3</v>
      </c>
      <c r="N41" s="100"/>
      <c r="O41" s="91">
        <v>0.82499999999999996</v>
      </c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91">
        <v>1.5</v>
      </c>
      <c r="AC41" s="100"/>
      <c r="AD41" s="100"/>
      <c r="AE41" s="100"/>
      <c r="AF41" s="100"/>
      <c r="AG41" s="91">
        <v>0.15</v>
      </c>
      <c r="AH41" s="100"/>
      <c r="AI41" s="91">
        <v>0.45</v>
      </c>
      <c r="AJ41" s="91">
        <v>0.3</v>
      </c>
      <c r="AK41" s="100"/>
      <c r="AL41" s="100"/>
      <c r="AM41" s="91">
        <v>0.22500000000000001</v>
      </c>
      <c r="AN41" s="100"/>
      <c r="AO41" s="100"/>
      <c r="AP41" s="100"/>
      <c r="AQ41" s="100"/>
      <c r="AR41" s="100"/>
      <c r="AS41" s="91">
        <v>0.2</v>
      </c>
      <c r="AT41" s="100"/>
      <c r="AU41" s="91">
        <v>0.22500000000000001</v>
      </c>
      <c r="AV41" s="100"/>
      <c r="AW41" s="91">
        <v>0.75</v>
      </c>
      <c r="AX41" s="100"/>
      <c r="AY41" s="100"/>
      <c r="AZ41" s="100"/>
      <c r="BA41" s="100"/>
      <c r="BB41" s="100"/>
      <c r="BC41" s="91">
        <v>3.2749999999999999</v>
      </c>
      <c r="BD41" s="91">
        <v>2.7875000000000001</v>
      </c>
      <c r="BE41" s="100"/>
      <c r="BF41" s="100"/>
      <c r="BG41" s="100"/>
      <c r="BH41" s="100"/>
      <c r="BI41" s="100"/>
      <c r="BJ41" s="100"/>
      <c r="BK41" s="101"/>
    </row>
    <row r="42" spans="1:63">
      <c r="A42" s="99" t="s">
        <v>758</v>
      </c>
      <c r="B42" s="100"/>
      <c r="C42" s="100"/>
      <c r="D42" s="100"/>
      <c r="E42" s="100"/>
      <c r="F42" s="100"/>
      <c r="G42" s="100"/>
      <c r="H42" s="91">
        <v>1.1000000000000001</v>
      </c>
      <c r="I42" s="100"/>
      <c r="J42" s="100"/>
      <c r="K42" s="91">
        <v>1</v>
      </c>
      <c r="L42" s="91">
        <v>0.75</v>
      </c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91">
        <v>0.75</v>
      </c>
      <c r="Y42" s="100"/>
      <c r="Z42" s="100"/>
      <c r="AA42" s="100"/>
      <c r="AB42" s="91">
        <v>0.875</v>
      </c>
      <c r="AC42" s="100"/>
      <c r="AD42" s="91">
        <v>0.875</v>
      </c>
      <c r="AE42" s="100"/>
      <c r="AF42" s="100"/>
      <c r="AG42" s="91">
        <v>0.05</v>
      </c>
      <c r="AH42" s="100"/>
      <c r="AI42" s="91">
        <v>1.825</v>
      </c>
      <c r="AJ42" s="91">
        <v>1</v>
      </c>
      <c r="AK42" s="100"/>
      <c r="AL42" s="100"/>
      <c r="AM42" s="91">
        <v>1</v>
      </c>
      <c r="AN42" s="100"/>
      <c r="AO42" s="100"/>
      <c r="AP42" s="100"/>
      <c r="AQ42" s="100"/>
      <c r="AR42" s="100"/>
      <c r="AS42" s="100"/>
      <c r="AT42" s="100"/>
      <c r="AU42" s="91">
        <v>0.875</v>
      </c>
      <c r="AV42" s="100"/>
      <c r="AW42" s="91">
        <v>1</v>
      </c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1"/>
    </row>
    <row r="43" spans="1:63">
      <c r="A43" s="99" t="s">
        <v>397</v>
      </c>
      <c r="B43" s="91">
        <v>1</v>
      </c>
      <c r="C43" s="100"/>
      <c r="D43" s="100"/>
      <c r="E43" s="91">
        <v>1.5</v>
      </c>
      <c r="F43" s="100"/>
      <c r="G43" s="100"/>
      <c r="H43" s="91">
        <v>0.32500000000000001</v>
      </c>
      <c r="I43" s="100"/>
      <c r="J43" s="100"/>
      <c r="K43" s="91">
        <v>0.67500000000000004</v>
      </c>
      <c r="L43" s="91">
        <v>1.5</v>
      </c>
      <c r="M43" s="91">
        <v>0.5</v>
      </c>
      <c r="N43" s="91">
        <v>0.4</v>
      </c>
      <c r="O43" s="91">
        <v>1.5</v>
      </c>
      <c r="P43" s="100"/>
      <c r="Q43" s="100"/>
      <c r="R43" s="91">
        <v>1.25</v>
      </c>
      <c r="S43" s="100"/>
      <c r="T43" s="100"/>
      <c r="U43" s="100"/>
      <c r="V43" s="100"/>
      <c r="W43" s="100"/>
      <c r="X43" s="91">
        <v>0.67500000000000004</v>
      </c>
      <c r="Y43" s="100"/>
      <c r="Z43" s="91">
        <v>1.2</v>
      </c>
      <c r="AA43" s="100"/>
      <c r="AB43" s="91">
        <v>1</v>
      </c>
      <c r="AC43" s="100"/>
      <c r="AD43" s="91">
        <v>1.25</v>
      </c>
      <c r="AE43" s="100"/>
      <c r="AF43" s="100"/>
      <c r="AG43" s="91">
        <v>0.625</v>
      </c>
      <c r="AH43" s="100"/>
      <c r="AI43" s="91">
        <v>0.25</v>
      </c>
      <c r="AJ43" s="91">
        <v>1</v>
      </c>
      <c r="AK43" s="100"/>
      <c r="AL43" s="100"/>
      <c r="AM43" s="91">
        <v>0.5</v>
      </c>
      <c r="AN43" s="100"/>
      <c r="AO43" s="91">
        <v>0.25</v>
      </c>
      <c r="AP43" s="100"/>
      <c r="AQ43" s="100"/>
      <c r="AR43" s="100"/>
      <c r="AS43" s="91">
        <v>0.75</v>
      </c>
      <c r="AT43" s="100"/>
      <c r="AU43" s="91">
        <v>0.375</v>
      </c>
      <c r="AV43" s="100"/>
      <c r="AW43" s="100"/>
      <c r="AX43" s="100"/>
      <c r="AY43" s="91">
        <v>2.2625000000000002</v>
      </c>
      <c r="AZ43" s="100"/>
      <c r="BA43" s="91">
        <v>0.625</v>
      </c>
      <c r="BB43" s="100"/>
      <c r="BC43" s="91">
        <v>0.25</v>
      </c>
      <c r="BD43" s="100"/>
      <c r="BE43" s="100"/>
      <c r="BF43" s="100"/>
      <c r="BG43" s="100"/>
      <c r="BH43" s="100"/>
      <c r="BI43" s="100"/>
      <c r="BJ43" s="100"/>
      <c r="BK43" s="101"/>
    </row>
    <row r="44" spans="1:63">
      <c r="A44" s="99" t="s">
        <v>399</v>
      </c>
      <c r="B44" s="91">
        <v>1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91">
        <v>1</v>
      </c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91">
        <v>1</v>
      </c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1">
        <v>1</v>
      </c>
      <c r="AV44" s="100"/>
      <c r="AW44" s="100"/>
      <c r="AX44" s="100"/>
      <c r="AY44" s="91">
        <v>3</v>
      </c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1"/>
    </row>
    <row r="45" spans="1:63">
      <c r="A45" s="99" t="s">
        <v>759</v>
      </c>
      <c r="B45" s="91">
        <v>2.5375000000000001</v>
      </c>
      <c r="C45" s="100"/>
      <c r="D45" s="100"/>
      <c r="E45" s="91">
        <v>4.2</v>
      </c>
      <c r="F45" s="100"/>
      <c r="G45" s="100"/>
      <c r="H45" s="91">
        <v>0.42500000000000004</v>
      </c>
      <c r="I45" s="100"/>
      <c r="J45" s="100"/>
      <c r="K45" s="91">
        <v>1</v>
      </c>
      <c r="L45" s="91">
        <v>1.5</v>
      </c>
      <c r="M45" s="91">
        <v>0.75</v>
      </c>
      <c r="N45" s="100"/>
      <c r="O45" s="91">
        <v>1</v>
      </c>
      <c r="P45" s="100"/>
      <c r="Q45" s="100"/>
      <c r="R45" s="91">
        <v>1</v>
      </c>
      <c r="S45" s="100"/>
      <c r="T45" s="100"/>
      <c r="U45" s="100"/>
      <c r="V45" s="100"/>
      <c r="W45" s="100"/>
      <c r="X45" s="91">
        <v>0.8125</v>
      </c>
      <c r="Y45" s="100"/>
      <c r="Z45" s="91">
        <v>4.2</v>
      </c>
      <c r="AA45" s="100"/>
      <c r="AB45" s="100"/>
      <c r="AC45" s="100"/>
      <c r="AD45" s="91">
        <v>1</v>
      </c>
      <c r="AE45" s="100"/>
      <c r="AF45" s="100"/>
      <c r="AG45" s="91">
        <v>0.625</v>
      </c>
      <c r="AH45" s="100"/>
      <c r="AI45" s="91">
        <v>1.825</v>
      </c>
      <c r="AJ45" s="91">
        <v>1</v>
      </c>
      <c r="AK45" s="100"/>
      <c r="AL45" s="100"/>
      <c r="AM45" s="91">
        <v>1</v>
      </c>
      <c r="AN45" s="100"/>
      <c r="AO45" s="100"/>
      <c r="AP45" s="100"/>
      <c r="AQ45" s="100"/>
      <c r="AR45" s="100"/>
      <c r="AS45" s="91">
        <v>0.375</v>
      </c>
      <c r="AT45" s="100"/>
      <c r="AU45" s="91">
        <v>0.35</v>
      </c>
      <c r="AV45" s="100"/>
      <c r="AW45" s="100"/>
      <c r="AX45" s="100"/>
      <c r="AY45" s="91">
        <v>8.4</v>
      </c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1"/>
    </row>
    <row r="46" spans="1:63">
      <c r="A46" s="99" t="s">
        <v>401</v>
      </c>
      <c r="B46" s="91">
        <v>0.82499999999999996</v>
      </c>
      <c r="C46" s="100"/>
      <c r="D46" s="100"/>
      <c r="E46" s="91">
        <v>0.28749999999999998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91">
        <v>2.25</v>
      </c>
      <c r="S46" s="100"/>
      <c r="T46" s="100"/>
      <c r="U46" s="100"/>
      <c r="V46" s="100"/>
      <c r="W46" s="100"/>
      <c r="X46" s="91">
        <v>0.5</v>
      </c>
      <c r="Y46" s="100"/>
      <c r="Z46" s="91">
        <v>9.25</v>
      </c>
      <c r="AA46" s="100"/>
      <c r="AB46" s="100"/>
      <c r="AC46" s="100"/>
      <c r="AD46" s="91">
        <v>3.4</v>
      </c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91">
        <v>0.52500000000000002</v>
      </c>
      <c r="BB46" s="100"/>
      <c r="BC46" s="91">
        <v>2.2000000000000002</v>
      </c>
      <c r="BD46" s="91">
        <v>1.65</v>
      </c>
      <c r="BE46" s="100"/>
      <c r="BF46" s="100"/>
      <c r="BG46" s="100"/>
      <c r="BH46" s="100"/>
      <c r="BI46" s="100"/>
      <c r="BJ46" s="100"/>
      <c r="BK46" s="101"/>
    </row>
    <row r="47" spans="1:63">
      <c r="A47" s="99" t="s">
        <v>760</v>
      </c>
      <c r="B47" s="91">
        <v>1.625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91">
        <v>1.7875000000000001</v>
      </c>
      <c r="S47" s="100"/>
      <c r="T47" s="100"/>
      <c r="U47" s="100"/>
      <c r="V47" s="100"/>
      <c r="W47" s="100"/>
      <c r="X47" s="100"/>
      <c r="Y47" s="100"/>
      <c r="Z47" s="91">
        <v>1.875</v>
      </c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91">
        <v>0.875</v>
      </c>
      <c r="BB47" s="100"/>
      <c r="BC47" s="91">
        <v>5.45</v>
      </c>
      <c r="BD47" s="91">
        <v>1.375</v>
      </c>
      <c r="BE47" s="100"/>
      <c r="BF47" s="100"/>
      <c r="BG47" s="100"/>
      <c r="BH47" s="100"/>
      <c r="BI47" s="100"/>
      <c r="BJ47" s="100"/>
      <c r="BK47" s="101"/>
    </row>
    <row r="48" spans="1:63">
      <c r="A48" s="99" t="s">
        <v>403</v>
      </c>
      <c r="B48" s="91">
        <v>0.375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91">
        <v>1.5</v>
      </c>
      <c r="S48" s="100"/>
      <c r="T48" s="100"/>
      <c r="U48" s="100"/>
      <c r="V48" s="100"/>
      <c r="W48" s="100"/>
      <c r="X48" s="100"/>
      <c r="Y48" s="100"/>
      <c r="Z48" s="91">
        <v>2</v>
      </c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91">
        <v>4.5999999999999996</v>
      </c>
      <c r="BD48" s="91">
        <v>8.5250000000000004</v>
      </c>
      <c r="BE48" s="100"/>
      <c r="BF48" s="100"/>
      <c r="BG48" s="100"/>
      <c r="BH48" s="100"/>
      <c r="BI48" s="100"/>
      <c r="BJ48" s="100"/>
      <c r="BK48" s="101"/>
    </row>
    <row r="49" spans="1:63">
      <c r="A49" s="99" t="s">
        <v>405</v>
      </c>
      <c r="B49" s="91">
        <v>1.7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91">
        <v>1.875</v>
      </c>
      <c r="S49" s="100"/>
      <c r="T49" s="100"/>
      <c r="U49" s="100"/>
      <c r="V49" s="100"/>
      <c r="W49" s="100"/>
      <c r="X49" s="100"/>
      <c r="Y49" s="100"/>
      <c r="Z49" s="91">
        <v>1.75</v>
      </c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91">
        <v>2.5</v>
      </c>
      <c r="BD49" s="91">
        <v>1.3125</v>
      </c>
      <c r="BE49" s="100"/>
      <c r="BF49" s="100"/>
      <c r="BG49" s="100"/>
      <c r="BH49" s="100"/>
      <c r="BI49" s="100"/>
      <c r="BJ49" s="100"/>
      <c r="BK49" s="101"/>
    </row>
    <row r="50" spans="1:63">
      <c r="A50" s="99" t="s">
        <v>407</v>
      </c>
      <c r="B50" s="91">
        <v>3.2749999999999999</v>
      </c>
      <c r="C50" s="100"/>
      <c r="D50" s="91">
        <v>0.1</v>
      </c>
      <c r="E50" s="91">
        <v>1.9</v>
      </c>
      <c r="F50" s="100"/>
      <c r="G50" s="100"/>
      <c r="H50" s="91">
        <v>3.9624999999999999</v>
      </c>
      <c r="I50" s="91">
        <v>1</v>
      </c>
      <c r="J50" s="100"/>
      <c r="K50" s="91">
        <v>2</v>
      </c>
      <c r="L50" s="91">
        <v>0.2</v>
      </c>
      <c r="M50" s="91">
        <v>1</v>
      </c>
      <c r="N50" s="100"/>
      <c r="O50" s="91">
        <v>2.9750000000000001</v>
      </c>
      <c r="P50" s="100"/>
      <c r="Q50" s="100"/>
      <c r="R50" s="91">
        <v>6.75</v>
      </c>
      <c r="S50" s="91">
        <v>0.75</v>
      </c>
      <c r="T50" s="100"/>
      <c r="U50" s="91">
        <v>0.7</v>
      </c>
      <c r="V50" s="91">
        <v>0.6</v>
      </c>
      <c r="W50" s="100"/>
      <c r="X50" s="100"/>
      <c r="Y50" s="100"/>
      <c r="Z50" s="91">
        <v>3.7625000000000002</v>
      </c>
      <c r="AA50" s="100"/>
      <c r="AB50" s="91">
        <v>0.95</v>
      </c>
      <c r="AC50" s="100"/>
      <c r="AD50" s="91">
        <v>1.2250000000000001</v>
      </c>
      <c r="AE50" s="100"/>
      <c r="AF50" s="100"/>
      <c r="AG50" s="91">
        <v>1.4</v>
      </c>
      <c r="AH50" s="100"/>
      <c r="AI50" s="91">
        <v>1.25</v>
      </c>
      <c r="AJ50" s="91">
        <v>3</v>
      </c>
      <c r="AK50" s="100"/>
      <c r="AL50" s="100"/>
      <c r="AM50" s="91">
        <v>1</v>
      </c>
      <c r="AN50" s="100"/>
      <c r="AO50" s="91">
        <v>2</v>
      </c>
      <c r="AP50" s="100"/>
      <c r="AQ50" s="100"/>
      <c r="AR50" s="100"/>
      <c r="AS50" s="91">
        <v>4</v>
      </c>
      <c r="AT50" s="100"/>
      <c r="AU50" s="91">
        <v>3</v>
      </c>
      <c r="AV50" s="100"/>
      <c r="AW50" s="100"/>
      <c r="AX50" s="100"/>
      <c r="AY50" s="100"/>
      <c r="AZ50" s="100"/>
      <c r="BA50" s="91">
        <v>1.25</v>
      </c>
      <c r="BB50" s="100"/>
      <c r="BC50" s="91">
        <v>5.5374999999999996</v>
      </c>
      <c r="BD50" s="91">
        <v>2.7250000000000001</v>
      </c>
      <c r="BE50" s="100"/>
      <c r="BF50" s="100"/>
      <c r="BG50" s="91">
        <v>1.75</v>
      </c>
      <c r="BH50" s="100"/>
      <c r="BI50" s="100"/>
      <c r="BJ50" s="100"/>
      <c r="BK50" s="101"/>
    </row>
    <row r="51" spans="1:63">
      <c r="A51" s="99" t="s">
        <v>761</v>
      </c>
      <c r="B51" s="91">
        <v>0.375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91">
        <v>1</v>
      </c>
      <c r="S51" s="100"/>
      <c r="T51" s="100"/>
      <c r="U51" s="100"/>
      <c r="V51" s="100"/>
      <c r="W51" s="100"/>
      <c r="X51" s="100"/>
      <c r="Y51" s="100"/>
      <c r="Z51" s="91">
        <v>0.75</v>
      </c>
      <c r="AA51" s="100"/>
      <c r="AB51" s="91">
        <v>0.25</v>
      </c>
      <c r="AC51" s="100"/>
      <c r="AD51" s="91">
        <v>0.75</v>
      </c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91">
        <v>1.0375000000000001</v>
      </c>
      <c r="BD51" s="91">
        <v>0.15</v>
      </c>
      <c r="BE51" s="100"/>
      <c r="BF51" s="100"/>
      <c r="BG51" s="100"/>
      <c r="BH51" s="100"/>
      <c r="BI51" s="100"/>
      <c r="BJ51" s="100"/>
      <c r="BK51" s="101"/>
    </row>
    <row r="52" spans="1:63">
      <c r="A52" s="99" t="s">
        <v>409</v>
      </c>
      <c r="B52" s="91">
        <v>0.75</v>
      </c>
      <c r="C52" s="100"/>
      <c r="D52" s="100"/>
      <c r="E52" s="91">
        <v>0.2</v>
      </c>
      <c r="F52" s="100"/>
      <c r="G52" s="100"/>
      <c r="H52" s="91">
        <v>7.4999999999999997E-2</v>
      </c>
      <c r="I52" s="100"/>
      <c r="J52" s="100"/>
      <c r="K52" s="100"/>
      <c r="L52" s="91">
        <v>0.125</v>
      </c>
      <c r="M52" s="100"/>
      <c r="N52" s="100"/>
      <c r="O52" s="91">
        <v>0.25</v>
      </c>
      <c r="P52" s="100"/>
      <c r="Q52" s="100"/>
      <c r="R52" s="91">
        <v>6.4</v>
      </c>
      <c r="S52" s="100"/>
      <c r="T52" s="100"/>
      <c r="U52" s="91">
        <v>0.3</v>
      </c>
      <c r="V52" s="91">
        <v>0.2</v>
      </c>
      <c r="W52" s="100"/>
      <c r="X52" s="100"/>
      <c r="Y52" s="100"/>
      <c r="Z52" s="91">
        <v>0.8</v>
      </c>
      <c r="AA52" s="100"/>
      <c r="AB52" s="100"/>
      <c r="AC52" s="100"/>
      <c r="AD52" s="91">
        <v>1</v>
      </c>
      <c r="AE52" s="100"/>
      <c r="AF52" s="100"/>
      <c r="AG52" s="91">
        <v>0.125</v>
      </c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91">
        <v>0.75</v>
      </c>
      <c r="BB52" s="100"/>
      <c r="BC52" s="91">
        <v>2.25</v>
      </c>
      <c r="BD52" s="91">
        <v>3.15</v>
      </c>
      <c r="BE52" s="100"/>
      <c r="BF52" s="100"/>
      <c r="BG52" s="91">
        <v>0.25</v>
      </c>
      <c r="BH52" s="100"/>
      <c r="BI52" s="100"/>
      <c r="BJ52" s="100"/>
      <c r="BK52" s="101"/>
    </row>
    <row r="53" spans="1:63">
      <c r="A53" s="99" t="s">
        <v>411</v>
      </c>
      <c r="B53" s="91">
        <v>0.5</v>
      </c>
      <c r="C53" s="100"/>
      <c r="D53" s="100"/>
      <c r="E53" s="100"/>
      <c r="F53" s="100"/>
      <c r="G53" s="100"/>
      <c r="H53" s="91">
        <v>0.625</v>
      </c>
      <c r="I53" s="100"/>
      <c r="J53" s="100"/>
      <c r="K53" s="100"/>
      <c r="L53" s="100"/>
      <c r="M53" s="100"/>
      <c r="N53" s="100"/>
      <c r="O53" s="91">
        <v>0.4</v>
      </c>
      <c r="P53" s="100"/>
      <c r="Q53" s="100"/>
      <c r="R53" s="91">
        <v>0.4</v>
      </c>
      <c r="S53" s="100"/>
      <c r="T53" s="100"/>
      <c r="U53" s="100"/>
      <c r="V53" s="91">
        <v>0.2</v>
      </c>
      <c r="W53" s="100"/>
      <c r="X53" s="100"/>
      <c r="Y53" s="100"/>
      <c r="Z53" s="91">
        <v>0.22500000000000001</v>
      </c>
      <c r="AA53" s="100"/>
      <c r="AB53" s="100"/>
      <c r="AC53" s="100"/>
      <c r="AD53" s="100"/>
      <c r="AE53" s="100"/>
      <c r="AF53" s="100"/>
      <c r="AG53" s="91">
        <v>0.375</v>
      </c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91">
        <v>3</v>
      </c>
      <c r="BC53" s="91">
        <v>0.75</v>
      </c>
      <c r="BD53" s="91">
        <v>0.3</v>
      </c>
      <c r="BE53" s="100"/>
      <c r="BF53" s="100"/>
      <c r="BG53" s="100"/>
      <c r="BH53" s="100"/>
      <c r="BI53" s="100"/>
      <c r="BJ53" s="100"/>
      <c r="BK53" s="101"/>
    </row>
    <row r="54" spans="1:63">
      <c r="A54" s="99" t="s">
        <v>413</v>
      </c>
      <c r="B54" s="91">
        <v>0.75</v>
      </c>
      <c r="C54" s="100"/>
      <c r="D54" s="100"/>
      <c r="E54" s="100"/>
      <c r="F54" s="100"/>
      <c r="G54" s="100"/>
      <c r="H54" s="91">
        <v>2.5000000000000001E-2</v>
      </c>
      <c r="I54" s="100"/>
      <c r="J54" s="100"/>
      <c r="K54" s="100"/>
      <c r="L54" s="100"/>
      <c r="M54" s="100"/>
      <c r="N54" s="100"/>
      <c r="O54" s="91">
        <v>0.375</v>
      </c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91">
        <v>0.25</v>
      </c>
      <c r="AA54" s="100"/>
      <c r="AB54" s="100"/>
      <c r="AC54" s="100"/>
      <c r="AD54" s="100"/>
      <c r="AE54" s="100"/>
      <c r="AF54" s="100"/>
      <c r="AG54" s="91">
        <v>0.1</v>
      </c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91">
        <v>1.95</v>
      </c>
      <c r="BD54" s="91">
        <v>0.75</v>
      </c>
      <c r="BE54" s="100"/>
      <c r="BF54" s="100"/>
      <c r="BG54" s="100"/>
      <c r="BH54" s="100"/>
      <c r="BI54" s="100"/>
      <c r="BJ54" s="100"/>
      <c r="BK54" s="101"/>
    </row>
    <row r="55" spans="1:63">
      <c r="A55" s="99" t="s">
        <v>415</v>
      </c>
      <c r="B55" s="91">
        <v>2.8</v>
      </c>
      <c r="C55" s="91">
        <v>1</v>
      </c>
      <c r="D55" s="91">
        <v>1.8</v>
      </c>
      <c r="E55" s="91">
        <v>1.05</v>
      </c>
      <c r="F55" s="100"/>
      <c r="G55" s="91">
        <v>1.375</v>
      </c>
      <c r="H55" s="91">
        <v>1.3</v>
      </c>
      <c r="I55" s="91">
        <v>1.7</v>
      </c>
      <c r="J55" s="100"/>
      <c r="K55" s="91">
        <v>2</v>
      </c>
      <c r="L55" s="91">
        <v>1.9750000000000001</v>
      </c>
      <c r="M55" s="91">
        <v>1.8</v>
      </c>
      <c r="N55" s="91">
        <v>0.8</v>
      </c>
      <c r="O55" s="91">
        <v>0.7</v>
      </c>
      <c r="P55" s="91">
        <v>2.2000000000000002</v>
      </c>
      <c r="Q55" s="91">
        <v>0.8</v>
      </c>
      <c r="R55" s="91">
        <v>1.3</v>
      </c>
      <c r="S55" s="91">
        <v>0.7</v>
      </c>
      <c r="T55" s="91">
        <v>1</v>
      </c>
      <c r="U55" s="91">
        <v>1.25</v>
      </c>
      <c r="V55" s="91">
        <v>2</v>
      </c>
      <c r="W55" s="100"/>
      <c r="X55" s="91">
        <v>1.1375</v>
      </c>
      <c r="Y55" s="91">
        <v>0.625</v>
      </c>
      <c r="Z55" s="91">
        <v>5.2750000000000004</v>
      </c>
      <c r="AA55" s="91">
        <v>2</v>
      </c>
      <c r="AB55" s="91">
        <v>4</v>
      </c>
      <c r="AC55" s="91">
        <v>0.75</v>
      </c>
      <c r="AD55" s="91">
        <v>3.75</v>
      </c>
      <c r="AE55" s="91">
        <v>1.325</v>
      </c>
      <c r="AF55" s="100"/>
      <c r="AG55" s="91">
        <v>3</v>
      </c>
      <c r="AH55" s="91">
        <v>1.7</v>
      </c>
      <c r="AI55" s="91">
        <v>1.65</v>
      </c>
      <c r="AJ55" s="91">
        <v>2.6</v>
      </c>
      <c r="AK55" s="91">
        <v>1</v>
      </c>
      <c r="AL55" s="91">
        <v>0.35</v>
      </c>
      <c r="AM55" s="91">
        <v>2.6</v>
      </c>
      <c r="AN55" s="100"/>
      <c r="AO55" s="91">
        <v>0.6</v>
      </c>
      <c r="AP55" s="91">
        <v>4.5</v>
      </c>
      <c r="AQ55" s="91">
        <v>3.25</v>
      </c>
      <c r="AR55" s="91">
        <v>3.4249999999999998</v>
      </c>
      <c r="AS55" s="91">
        <v>4.5999999999999996</v>
      </c>
      <c r="AT55" s="91">
        <v>0.1</v>
      </c>
      <c r="AU55" s="91">
        <v>4.5</v>
      </c>
      <c r="AV55" s="91">
        <v>4</v>
      </c>
      <c r="AW55" s="91">
        <v>3</v>
      </c>
      <c r="AX55" s="100"/>
      <c r="AY55" s="100"/>
      <c r="AZ55" s="100"/>
      <c r="BA55" s="91">
        <v>2.35</v>
      </c>
      <c r="BB55" s="91">
        <v>1.9</v>
      </c>
      <c r="BC55" s="91">
        <v>6.8250000000000002</v>
      </c>
      <c r="BD55" s="91">
        <v>3.4125000000000001</v>
      </c>
      <c r="BE55" s="100"/>
      <c r="BF55" s="100"/>
      <c r="BG55" s="91">
        <v>2.1</v>
      </c>
      <c r="BH55" s="100"/>
      <c r="BI55" s="100"/>
      <c r="BJ55" s="91">
        <v>3</v>
      </c>
      <c r="BK55" s="101"/>
    </row>
    <row r="56" spans="1:63">
      <c r="A56" s="99" t="s">
        <v>762</v>
      </c>
      <c r="B56" s="91">
        <v>1</v>
      </c>
      <c r="C56" s="100"/>
      <c r="D56" s="100"/>
      <c r="E56" s="100"/>
      <c r="F56" s="100"/>
      <c r="G56" s="100"/>
      <c r="H56" s="100"/>
      <c r="I56" s="100"/>
      <c r="J56" s="100"/>
      <c r="K56" s="100"/>
      <c r="L56" s="91">
        <v>1.5</v>
      </c>
      <c r="M56" s="100"/>
      <c r="N56" s="100"/>
      <c r="O56" s="100"/>
      <c r="P56" s="100"/>
      <c r="Q56" s="100"/>
      <c r="R56" s="91">
        <v>2.0375000000000001</v>
      </c>
      <c r="S56" s="100"/>
      <c r="T56" s="100"/>
      <c r="U56" s="91">
        <v>0.125</v>
      </c>
      <c r="V56" s="100"/>
      <c r="W56" s="100"/>
      <c r="X56" s="100"/>
      <c r="Y56" s="100"/>
      <c r="Z56" s="91">
        <v>0.5</v>
      </c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91">
        <v>1</v>
      </c>
      <c r="AX56" s="100"/>
      <c r="AY56" s="100"/>
      <c r="AZ56" s="100"/>
      <c r="BA56" s="91">
        <v>0.35</v>
      </c>
      <c r="BB56" s="100"/>
      <c r="BC56" s="91">
        <v>0.72499999999999998</v>
      </c>
      <c r="BD56" s="91">
        <v>0.375</v>
      </c>
      <c r="BE56" s="100"/>
      <c r="BF56" s="100"/>
      <c r="BG56" s="100"/>
      <c r="BH56" s="100"/>
      <c r="BI56" s="100"/>
      <c r="BJ56" s="100"/>
      <c r="BK56" s="101"/>
    </row>
    <row r="57" spans="1:63">
      <c r="A57" s="99" t="s">
        <v>417</v>
      </c>
      <c r="B57" s="100"/>
      <c r="C57" s="100"/>
      <c r="D57" s="100"/>
      <c r="E57" s="91">
        <v>0.375</v>
      </c>
      <c r="F57" s="100"/>
      <c r="G57" s="100"/>
      <c r="H57" s="100"/>
      <c r="I57" s="91">
        <v>7.4999999999999997E-2</v>
      </c>
      <c r="J57" s="100"/>
      <c r="K57" s="100"/>
      <c r="L57" s="100"/>
      <c r="M57" s="91">
        <v>0.1</v>
      </c>
      <c r="N57" s="91">
        <v>0.97499999999999998</v>
      </c>
      <c r="O57" s="100"/>
      <c r="P57" s="100"/>
      <c r="Q57" s="100"/>
      <c r="R57" s="91">
        <v>0.1</v>
      </c>
      <c r="S57" s="100"/>
      <c r="T57" s="100"/>
      <c r="U57" s="100"/>
      <c r="V57" s="91">
        <v>0.5</v>
      </c>
      <c r="W57" s="100"/>
      <c r="X57" s="100"/>
      <c r="Y57" s="100"/>
      <c r="Z57" s="100"/>
      <c r="AA57" s="100"/>
      <c r="AB57" s="100"/>
      <c r="AC57" s="91">
        <v>7.4999999999999997E-2</v>
      </c>
      <c r="AD57" s="91">
        <v>0.05</v>
      </c>
      <c r="AE57" s="91">
        <v>0.05</v>
      </c>
      <c r="AF57" s="100"/>
      <c r="AG57" s="100"/>
      <c r="AH57" s="91">
        <v>7.4999999999999997E-2</v>
      </c>
      <c r="AI57" s="100"/>
      <c r="AJ57" s="100"/>
      <c r="AK57" s="100"/>
      <c r="AL57" s="100"/>
      <c r="AM57" s="100"/>
      <c r="AN57" s="100"/>
      <c r="AO57" s="100"/>
      <c r="AP57" s="91">
        <v>0.8</v>
      </c>
      <c r="AQ57" s="91">
        <v>0.2</v>
      </c>
      <c r="AR57" s="100"/>
      <c r="AS57" s="100"/>
      <c r="AT57" s="100"/>
      <c r="AU57" s="100"/>
      <c r="AV57" s="91">
        <v>0.2</v>
      </c>
      <c r="AW57" s="91">
        <v>0.8</v>
      </c>
      <c r="AX57" s="100"/>
      <c r="AY57" s="100"/>
      <c r="AZ57" s="100"/>
      <c r="BA57" s="91">
        <v>2.2000000000000002</v>
      </c>
      <c r="BB57" s="100"/>
      <c r="BC57" s="91">
        <v>1.175</v>
      </c>
      <c r="BD57" s="91">
        <v>0.1</v>
      </c>
      <c r="BE57" s="100"/>
      <c r="BF57" s="100"/>
      <c r="BG57" s="100"/>
      <c r="BH57" s="100"/>
      <c r="BI57" s="100"/>
      <c r="BJ57" s="100"/>
      <c r="BK57" s="101"/>
    </row>
    <row r="58" spans="1:63">
      <c r="A58" s="99" t="s">
        <v>419</v>
      </c>
      <c r="B58" s="100"/>
      <c r="C58" s="100"/>
      <c r="D58" s="100"/>
      <c r="E58" s="100"/>
      <c r="F58" s="100"/>
      <c r="G58" s="100"/>
      <c r="H58" s="100"/>
      <c r="I58" s="100"/>
      <c r="J58" s="100"/>
      <c r="K58" s="91">
        <v>0.125</v>
      </c>
      <c r="L58" s="100"/>
      <c r="M58" s="91">
        <v>0.1</v>
      </c>
      <c r="N58" s="100"/>
      <c r="O58" s="100"/>
      <c r="P58" s="91">
        <v>0.2</v>
      </c>
      <c r="Q58" s="91">
        <v>0.2</v>
      </c>
      <c r="R58" s="100"/>
      <c r="S58" s="100"/>
      <c r="T58" s="100"/>
      <c r="U58" s="100"/>
      <c r="V58" s="100"/>
      <c r="W58" s="100"/>
      <c r="X58" s="100"/>
      <c r="Y58" s="100"/>
      <c r="Z58" s="91">
        <v>0.2</v>
      </c>
      <c r="AA58" s="100"/>
      <c r="AB58" s="100"/>
      <c r="AC58" s="100"/>
      <c r="AD58" s="100"/>
      <c r="AE58" s="91">
        <v>0.2</v>
      </c>
      <c r="AF58" s="100"/>
      <c r="AG58" s="100"/>
      <c r="AH58" s="100"/>
      <c r="AI58" s="100"/>
      <c r="AJ58" s="91">
        <v>0.4</v>
      </c>
      <c r="AK58" s="91">
        <v>0.5</v>
      </c>
      <c r="AL58" s="100"/>
      <c r="AM58" s="100"/>
      <c r="AN58" s="100"/>
      <c r="AO58" s="100"/>
      <c r="AP58" s="91">
        <v>1</v>
      </c>
      <c r="AQ58" s="100"/>
      <c r="AR58" s="100"/>
      <c r="AS58" s="100"/>
      <c r="AT58" s="100"/>
      <c r="AU58" s="100"/>
      <c r="AV58" s="91">
        <v>0.6</v>
      </c>
      <c r="AW58" s="91">
        <v>1</v>
      </c>
      <c r="AX58" s="100"/>
      <c r="AY58" s="100"/>
      <c r="AZ58" s="100"/>
      <c r="BA58" s="100"/>
      <c r="BB58" s="100"/>
      <c r="BC58" s="91">
        <v>0.8125</v>
      </c>
      <c r="BD58" s="91">
        <v>0.1</v>
      </c>
      <c r="BE58" s="100"/>
      <c r="BF58" s="100"/>
      <c r="BG58" s="100"/>
      <c r="BH58" s="100"/>
      <c r="BI58" s="100"/>
      <c r="BJ58" s="100"/>
      <c r="BK58" s="101"/>
    </row>
    <row r="59" spans="1:63">
      <c r="A59" s="99" t="s">
        <v>421</v>
      </c>
      <c r="B59" s="100"/>
      <c r="C59" s="100"/>
      <c r="D59" s="100"/>
      <c r="E59" s="100"/>
      <c r="F59" s="100"/>
      <c r="G59" s="100"/>
      <c r="H59" s="91">
        <v>1.325</v>
      </c>
      <c r="I59" s="91">
        <v>0.17499999999999999</v>
      </c>
      <c r="J59" s="100"/>
      <c r="K59" s="91">
        <v>0.375</v>
      </c>
      <c r="L59" s="100"/>
      <c r="M59" s="100"/>
      <c r="N59" s="100"/>
      <c r="O59" s="91">
        <v>0.6</v>
      </c>
      <c r="P59" s="100"/>
      <c r="Q59" s="100"/>
      <c r="R59" s="91">
        <v>1.1000000000000001</v>
      </c>
      <c r="S59" s="100"/>
      <c r="T59" s="100"/>
      <c r="U59" s="91">
        <v>1.875</v>
      </c>
      <c r="V59" s="91">
        <v>0.2</v>
      </c>
      <c r="W59" s="100"/>
      <c r="X59" s="100"/>
      <c r="Y59" s="100"/>
      <c r="Z59" s="91">
        <v>0.9</v>
      </c>
      <c r="AA59" s="100"/>
      <c r="AB59" s="100"/>
      <c r="AC59" s="100"/>
      <c r="AD59" s="91">
        <v>0.2</v>
      </c>
      <c r="AE59" s="100"/>
      <c r="AF59" s="100"/>
      <c r="AG59" s="100"/>
      <c r="AH59" s="100"/>
      <c r="AI59" s="91">
        <v>0.35</v>
      </c>
      <c r="AJ59" s="91">
        <v>1</v>
      </c>
      <c r="AK59" s="100"/>
      <c r="AL59" s="100"/>
      <c r="AM59" s="91">
        <v>0.4</v>
      </c>
      <c r="AN59" s="100"/>
      <c r="AO59" s="100"/>
      <c r="AP59" s="91">
        <v>0.5</v>
      </c>
      <c r="AQ59" s="91">
        <v>0.25</v>
      </c>
      <c r="AR59" s="100"/>
      <c r="AS59" s="91">
        <v>0.95</v>
      </c>
      <c r="AT59" s="100"/>
      <c r="AU59" s="100"/>
      <c r="AV59" s="100"/>
      <c r="AW59" s="100"/>
      <c r="AX59" s="100"/>
      <c r="AY59" s="100"/>
      <c r="AZ59" s="100"/>
      <c r="BA59" s="100"/>
      <c r="BB59" s="100"/>
      <c r="BC59" s="91">
        <v>0.6</v>
      </c>
      <c r="BD59" s="91">
        <v>1.2</v>
      </c>
      <c r="BE59" s="100"/>
      <c r="BF59" s="100"/>
      <c r="BG59" s="91">
        <v>0.2</v>
      </c>
      <c r="BH59" s="100"/>
      <c r="BI59" s="100"/>
      <c r="BJ59" s="100"/>
      <c r="BK59" s="101"/>
    </row>
    <row r="60" spans="1:63">
      <c r="A60" s="99" t="s">
        <v>425</v>
      </c>
      <c r="B60" s="91">
        <v>2.5499999999999998</v>
      </c>
      <c r="C60" s="100"/>
      <c r="D60" s="91">
        <v>0.75</v>
      </c>
      <c r="E60" s="91">
        <v>1.55</v>
      </c>
      <c r="F60" s="91">
        <v>0.3</v>
      </c>
      <c r="G60" s="91">
        <v>0.4</v>
      </c>
      <c r="H60" s="91">
        <v>0.82499999999999996</v>
      </c>
      <c r="I60" s="91">
        <v>0.5</v>
      </c>
      <c r="J60" s="100"/>
      <c r="K60" s="91">
        <v>1.05</v>
      </c>
      <c r="L60" s="91">
        <v>1.35</v>
      </c>
      <c r="M60" s="91">
        <v>0.2</v>
      </c>
      <c r="N60" s="91">
        <v>1</v>
      </c>
      <c r="O60" s="91">
        <v>1.2749999999999999</v>
      </c>
      <c r="P60" s="91">
        <v>0.5</v>
      </c>
      <c r="Q60" s="100"/>
      <c r="R60" s="91">
        <v>2.5750000000000002</v>
      </c>
      <c r="S60" s="100"/>
      <c r="T60" s="91">
        <v>0.1</v>
      </c>
      <c r="U60" s="91">
        <v>0.45</v>
      </c>
      <c r="V60" s="100"/>
      <c r="W60" s="100"/>
      <c r="X60" s="91">
        <v>0.625</v>
      </c>
      <c r="Y60" s="91">
        <v>0.25</v>
      </c>
      <c r="Z60" s="91">
        <v>4.1500000000000004</v>
      </c>
      <c r="AA60" s="100"/>
      <c r="AB60" s="91">
        <v>1</v>
      </c>
      <c r="AC60" s="91">
        <v>0.4</v>
      </c>
      <c r="AD60" s="91">
        <v>1.5</v>
      </c>
      <c r="AE60" s="100"/>
      <c r="AF60" s="100"/>
      <c r="AG60" s="91">
        <v>1.5249999999999999</v>
      </c>
      <c r="AH60" s="100"/>
      <c r="AI60" s="91">
        <v>1.5</v>
      </c>
      <c r="AJ60" s="91">
        <v>1.85</v>
      </c>
      <c r="AK60" s="91">
        <v>0.75</v>
      </c>
      <c r="AL60" s="91">
        <v>7.4999999999999997E-2</v>
      </c>
      <c r="AM60" s="91">
        <v>0.97499999999999998</v>
      </c>
      <c r="AN60" s="100"/>
      <c r="AO60" s="91">
        <v>1</v>
      </c>
      <c r="AP60" s="91">
        <v>1</v>
      </c>
      <c r="AQ60" s="91">
        <v>0.35</v>
      </c>
      <c r="AR60" s="100"/>
      <c r="AS60" s="91">
        <v>0.6</v>
      </c>
      <c r="AT60" s="91">
        <v>0.875</v>
      </c>
      <c r="AU60" s="91">
        <v>1.5375000000000001</v>
      </c>
      <c r="AV60" s="91">
        <v>0.4</v>
      </c>
      <c r="AW60" s="91">
        <v>2.5750000000000002</v>
      </c>
      <c r="AX60" s="91">
        <v>2.0625</v>
      </c>
      <c r="AY60" s="100"/>
      <c r="AZ60" s="91">
        <v>2</v>
      </c>
      <c r="BA60" s="91">
        <v>3.8374999999999999</v>
      </c>
      <c r="BB60" s="100"/>
      <c r="BC60" s="91">
        <v>3.4</v>
      </c>
      <c r="BD60" s="91">
        <v>6.7249999999999996</v>
      </c>
      <c r="BE60" s="91">
        <v>0.25</v>
      </c>
      <c r="BF60" s="100"/>
      <c r="BG60" s="100"/>
      <c r="BH60" s="100"/>
      <c r="BI60" s="100"/>
      <c r="BJ60" s="100"/>
      <c r="BK60" s="102">
        <v>0.75</v>
      </c>
    </row>
    <row r="61" spans="1:63">
      <c r="A61" s="99" t="s">
        <v>427</v>
      </c>
      <c r="B61" s="100"/>
      <c r="C61" s="100"/>
      <c r="D61" s="100"/>
      <c r="E61" s="100"/>
      <c r="F61" s="100"/>
      <c r="G61" s="100"/>
      <c r="H61" s="100"/>
      <c r="I61" s="91">
        <v>1</v>
      </c>
      <c r="J61" s="100"/>
      <c r="K61" s="100"/>
      <c r="L61" s="91">
        <v>1</v>
      </c>
      <c r="M61" s="100"/>
      <c r="N61" s="100"/>
      <c r="O61" s="100"/>
      <c r="P61" s="100"/>
      <c r="Q61" s="100"/>
      <c r="R61" s="91">
        <v>1</v>
      </c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91">
        <v>1</v>
      </c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1"/>
    </row>
    <row r="62" spans="1:63">
      <c r="A62" s="99" t="s">
        <v>763</v>
      </c>
      <c r="B62" s="91">
        <v>1.1000000000000001</v>
      </c>
      <c r="C62" s="100"/>
      <c r="D62" s="100"/>
      <c r="E62" s="91">
        <v>4.2</v>
      </c>
      <c r="F62" s="100"/>
      <c r="G62" s="100"/>
      <c r="H62" s="91">
        <v>1</v>
      </c>
      <c r="I62" s="100"/>
      <c r="J62" s="100"/>
      <c r="K62" s="91">
        <v>1</v>
      </c>
      <c r="L62" s="91">
        <v>1.5</v>
      </c>
      <c r="M62" s="91">
        <v>1</v>
      </c>
      <c r="N62" s="91">
        <v>1</v>
      </c>
      <c r="O62" s="91">
        <v>1.5</v>
      </c>
      <c r="P62" s="100"/>
      <c r="Q62" s="100"/>
      <c r="R62" s="91">
        <v>1.0375000000000001</v>
      </c>
      <c r="S62" s="100"/>
      <c r="T62" s="100"/>
      <c r="U62" s="100"/>
      <c r="V62" s="100"/>
      <c r="W62" s="100"/>
      <c r="X62" s="91">
        <v>0.25</v>
      </c>
      <c r="Y62" s="100"/>
      <c r="Z62" s="91">
        <v>1</v>
      </c>
      <c r="AA62" s="100"/>
      <c r="AB62" s="91">
        <v>0.75</v>
      </c>
      <c r="AC62" s="100"/>
      <c r="AD62" s="91">
        <v>1</v>
      </c>
      <c r="AE62" s="100"/>
      <c r="AF62" s="100"/>
      <c r="AG62" s="91">
        <v>4.2</v>
      </c>
      <c r="AH62" s="100"/>
      <c r="AI62" s="91">
        <v>1.825</v>
      </c>
      <c r="AJ62" s="91">
        <v>1</v>
      </c>
      <c r="AK62" s="100"/>
      <c r="AL62" s="100"/>
      <c r="AM62" s="91">
        <v>1</v>
      </c>
      <c r="AN62" s="100"/>
      <c r="AO62" s="91">
        <v>1</v>
      </c>
      <c r="AP62" s="100"/>
      <c r="AQ62" s="100"/>
      <c r="AR62" s="100"/>
      <c r="AS62" s="91">
        <v>0.8</v>
      </c>
      <c r="AT62" s="100"/>
      <c r="AU62" s="91">
        <v>4.2</v>
      </c>
      <c r="AV62" s="100"/>
      <c r="AW62" s="91">
        <v>1</v>
      </c>
      <c r="AX62" s="100"/>
      <c r="AY62" s="100"/>
      <c r="AZ62" s="100"/>
      <c r="BA62" s="91">
        <v>1.075</v>
      </c>
      <c r="BB62" s="100"/>
      <c r="BC62" s="91">
        <v>1</v>
      </c>
      <c r="BD62" s="91">
        <v>1</v>
      </c>
      <c r="BE62" s="100"/>
      <c r="BF62" s="100"/>
      <c r="BG62" s="100"/>
      <c r="BH62" s="100"/>
      <c r="BI62" s="100"/>
      <c r="BJ62" s="100"/>
      <c r="BK62" s="101"/>
    </row>
    <row r="63" spans="1:63">
      <c r="A63" s="99" t="s">
        <v>429</v>
      </c>
      <c r="B63" s="91">
        <v>1.125</v>
      </c>
      <c r="C63" s="100"/>
      <c r="D63" s="100"/>
      <c r="E63" s="100"/>
      <c r="F63" s="100"/>
      <c r="G63" s="100"/>
      <c r="H63" s="91">
        <v>0.17499999999999999</v>
      </c>
      <c r="I63" s="100"/>
      <c r="J63" s="100"/>
      <c r="K63" s="91">
        <v>0.5</v>
      </c>
      <c r="L63" s="91">
        <v>0.7</v>
      </c>
      <c r="M63" s="100"/>
      <c r="N63" s="100"/>
      <c r="O63" s="100"/>
      <c r="P63" s="100"/>
      <c r="Q63" s="100"/>
      <c r="R63" s="91">
        <v>1</v>
      </c>
      <c r="S63" s="100"/>
      <c r="T63" s="91">
        <v>0.15</v>
      </c>
      <c r="U63" s="100"/>
      <c r="V63" s="100"/>
      <c r="W63" s="100"/>
      <c r="X63" s="100"/>
      <c r="Y63" s="91">
        <v>0.5</v>
      </c>
      <c r="Z63" s="91">
        <v>1.75</v>
      </c>
      <c r="AA63" s="100"/>
      <c r="AB63" s="91">
        <v>0.5</v>
      </c>
      <c r="AC63" s="100"/>
      <c r="AD63" s="91">
        <v>0.25</v>
      </c>
      <c r="AE63" s="100"/>
      <c r="AF63" s="100"/>
      <c r="AG63" s="100"/>
      <c r="AH63" s="100"/>
      <c r="AI63" s="100"/>
      <c r="AJ63" s="91">
        <v>1.1000000000000001</v>
      </c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91">
        <v>0.45</v>
      </c>
      <c r="BB63" s="100"/>
      <c r="BC63" s="91">
        <v>2</v>
      </c>
      <c r="BD63" s="91">
        <v>5.6124999999999998</v>
      </c>
      <c r="BE63" s="100"/>
      <c r="BF63" s="100"/>
      <c r="BG63" s="100"/>
      <c r="BH63" s="100"/>
      <c r="BI63" s="100"/>
      <c r="BJ63" s="100"/>
      <c r="BK63" s="101"/>
    </row>
    <row r="64" spans="1:63">
      <c r="A64" s="99" t="s">
        <v>431</v>
      </c>
      <c r="B64" s="91">
        <v>0.85</v>
      </c>
      <c r="C64" s="100"/>
      <c r="D64" s="91">
        <v>0.2</v>
      </c>
      <c r="E64" s="91">
        <v>0.375</v>
      </c>
      <c r="F64" s="100"/>
      <c r="G64" s="100"/>
      <c r="H64" s="91">
        <v>0.625</v>
      </c>
      <c r="I64" s="91">
        <v>7.4999999999999997E-2</v>
      </c>
      <c r="J64" s="100"/>
      <c r="K64" s="91">
        <v>0.27500000000000002</v>
      </c>
      <c r="L64" s="91">
        <v>0.6</v>
      </c>
      <c r="M64" s="91">
        <v>7.4999999999999997E-2</v>
      </c>
      <c r="N64" s="100"/>
      <c r="O64" s="91">
        <v>1</v>
      </c>
      <c r="P64" s="91">
        <v>0.4</v>
      </c>
      <c r="Q64" s="100"/>
      <c r="R64" s="91">
        <v>1</v>
      </c>
      <c r="S64" s="100"/>
      <c r="T64" s="100"/>
      <c r="U64" s="91">
        <v>0.45</v>
      </c>
      <c r="V64" s="100"/>
      <c r="W64" s="100"/>
      <c r="X64" s="91">
        <v>0.625</v>
      </c>
      <c r="Y64" s="100"/>
      <c r="Z64" s="91">
        <v>0.875</v>
      </c>
      <c r="AA64" s="100"/>
      <c r="AB64" s="91">
        <v>1</v>
      </c>
      <c r="AC64" s="91">
        <v>0.15</v>
      </c>
      <c r="AD64" s="91">
        <v>0.5</v>
      </c>
      <c r="AE64" s="100"/>
      <c r="AF64" s="100"/>
      <c r="AG64" s="100"/>
      <c r="AH64" s="100"/>
      <c r="AI64" s="91">
        <v>0.15</v>
      </c>
      <c r="AJ64" s="100"/>
      <c r="AK64" s="100"/>
      <c r="AL64" s="91">
        <v>0.2</v>
      </c>
      <c r="AM64" s="91">
        <v>0.25</v>
      </c>
      <c r="AN64" s="100"/>
      <c r="AO64" s="91">
        <v>0.3125</v>
      </c>
      <c r="AP64" s="91">
        <v>1</v>
      </c>
      <c r="AQ64" s="100"/>
      <c r="AR64" s="100"/>
      <c r="AS64" s="100"/>
      <c r="AT64" s="91">
        <v>0.4</v>
      </c>
      <c r="AU64" s="91">
        <v>0.22500000000000001</v>
      </c>
      <c r="AV64" s="100"/>
      <c r="AW64" s="91">
        <v>0.75</v>
      </c>
      <c r="AX64" s="100"/>
      <c r="AY64" s="100"/>
      <c r="AZ64" s="100"/>
      <c r="BA64" s="91">
        <v>0.75</v>
      </c>
      <c r="BB64" s="100"/>
      <c r="BC64" s="91">
        <v>1.9</v>
      </c>
      <c r="BD64" s="91">
        <v>1.075</v>
      </c>
      <c r="BE64" s="91">
        <v>0.625</v>
      </c>
      <c r="BF64" s="100"/>
      <c r="BG64" s="100"/>
      <c r="BH64" s="100"/>
      <c r="BI64" s="100"/>
      <c r="BJ64" s="100"/>
      <c r="BK64" s="101"/>
    </row>
    <row r="65" spans="1:63">
      <c r="A65" s="99" t="s">
        <v>433</v>
      </c>
      <c r="B65" s="91">
        <v>1.2</v>
      </c>
      <c r="C65" s="100"/>
      <c r="D65" s="91">
        <v>0.05</v>
      </c>
      <c r="E65" s="91">
        <v>0.375</v>
      </c>
      <c r="F65" s="100"/>
      <c r="G65" s="100"/>
      <c r="H65" s="91">
        <v>0.35</v>
      </c>
      <c r="I65" s="100"/>
      <c r="J65" s="100"/>
      <c r="K65" s="91">
        <v>0.875</v>
      </c>
      <c r="L65" s="91">
        <v>0.2</v>
      </c>
      <c r="M65" s="91">
        <v>2.5000000000000001E-2</v>
      </c>
      <c r="N65" s="100"/>
      <c r="O65" s="91">
        <v>0.42499999999999999</v>
      </c>
      <c r="P65" s="100"/>
      <c r="Q65" s="100"/>
      <c r="R65" s="91">
        <v>0.5</v>
      </c>
      <c r="S65" s="100"/>
      <c r="T65" s="100"/>
      <c r="U65" s="100"/>
      <c r="V65" s="100"/>
      <c r="W65" s="100"/>
      <c r="X65" s="100"/>
      <c r="Y65" s="100"/>
      <c r="Z65" s="91">
        <v>0.52500000000000002</v>
      </c>
      <c r="AA65" s="100"/>
      <c r="AB65" s="91">
        <v>1</v>
      </c>
      <c r="AC65" s="100"/>
      <c r="AD65" s="91">
        <v>0.75</v>
      </c>
      <c r="AE65" s="100"/>
      <c r="AF65" s="100"/>
      <c r="AG65" s="91">
        <v>0.45</v>
      </c>
      <c r="AH65" s="100"/>
      <c r="AI65" s="91">
        <v>0.1</v>
      </c>
      <c r="AJ65" s="91">
        <v>0.8</v>
      </c>
      <c r="AK65" s="100"/>
      <c r="AL65" s="91">
        <v>7.4999999999999997E-2</v>
      </c>
      <c r="AM65" s="100"/>
      <c r="AN65" s="100"/>
      <c r="AO65" s="91">
        <v>0.25</v>
      </c>
      <c r="AP65" s="91">
        <v>1</v>
      </c>
      <c r="AQ65" s="100"/>
      <c r="AR65" s="100"/>
      <c r="AS65" s="91">
        <v>0.25</v>
      </c>
      <c r="AT65" s="100"/>
      <c r="AU65" s="91">
        <v>0.1</v>
      </c>
      <c r="AV65" s="100"/>
      <c r="AW65" s="91">
        <v>0.75</v>
      </c>
      <c r="AX65" s="100"/>
      <c r="AY65" s="100"/>
      <c r="AZ65" s="100"/>
      <c r="BA65" s="91">
        <v>0.45</v>
      </c>
      <c r="BB65" s="100"/>
      <c r="BC65" s="100"/>
      <c r="BD65" s="100"/>
      <c r="BE65" s="100"/>
      <c r="BF65" s="100"/>
      <c r="BG65" s="100"/>
      <c r="BH65" s="100"/>
      <c r="BI65" s="100"/>
      <c r="BJ65" s="100"/>
      <c r="BK65" s="101"/>
    </row>
    <row r="66" spans="1:63">
      <c r="A66" s="99" t="s">
        <v>435</v>
      </c>
      <c r="B66" s="91">
        <v>0.9</v>
      </c>
      <c r="C66" s="100"/>
      <c r="D66" s="100"/>
      <c r="E66" s="91">
        <v>0.35</v>
      </c>
      <c r="F66" s="91">
        <v>0.15</v>
      </c>
      <c r="G66" s="91">
        <v>0.8</v>
      </c>
      <c r="H66" s="91">
        <v>0.5</v>
      </c>
      <c r="I66" s="100"/>
      <c r="J66" s="100"/>
      <c r="K66" s="91">
        <v>0.4</v>
      </c>
      <c r="L66" s="91">
        <v>2.375</v>
      </c>
      <c r="M66" s="91">
        <v>0.1</v>
      </c>
      <c r="N66" s="91">
        <v>0.05</v>
      </c>
      <c r="O66" s="91">
        <v>1</v>
      </c>
      <c r="P66" s="91">
        <v>0.4</v>
      </c>
      <c r="Q66" s="100"/>
      <c r="R66" s="91">
        <v>1</v>
      </c>
      <c r="S66" s="100"/>
      <c r="T66" s="100"/>
      <c r="U66" s="91">
        <v>0.05</v>
      </c>
      <c r="V66" s="100"/>
      <c r="W66" s="100"/>
      <c r="X66" s="91">
        <v>0.625</v>
      </c>
      <c r="Y66" s="100"/>
      <c r="Z66" s="91">
        <v>1.75</v>
      </c>
      <c r="AA66" s="100"/>
      <c r="AB66" s="91">
        <v>1</v>
      </c>
      <c r="AC66" s="100"/>
      <c r="AD66" s="91">
        <v>0.15</v>
      </c>
      <c r="AE66" s="100"/>
      <c r="AF66" s="100"/>
      <c r="AG66" s="91">
        <v>0.33750000000000002</v>
      </c>
      <c r="AH66" s="100"/>
      <c r="AI66" s="91">
        <v>1</v>
      </c>
      <c r="AJ66" s="91">
        <v>0.4</v>
      </c>
      <c r="AK66" s="100"/>
      <c r="AL66" s="91">
        <v>7.4999999999999997E-2</v>
      </c>
      <c r="AM66" s="91">
        <v>0.5</v>
      </c>
      <c r="AN66" s="100"/>
      <c r="AO66" s="91">
        <v>0.5</v>
      </c>
      <c r="AP66" s="100"/>
      <c r="AQ66" s="91">
        <v>0.6</v>
      </c>
      <c r="AR66" s="100"/>
      <c r="AS66" s="91">
        <v>0.5</v>
      </c>
      <c r="AT66" s="91">
        <v>0.76249999999999996</v>
      </c>
      <c r="AU66" s="91">
        <v>0.97499999999999998</v>
      </c>
      <c r="AV66" s="100"/>
      <c r="AW66" s="91">
        <v>0.5</v>
      </c>
      <c r="AX66" s="100"/>
      <c r="AY66" s="100"/>
      <c r="AZ66" s="100"/>
      <c r="BA66" s="91">
        <v>0.75</v>
      </c>
      <c r="BB66" s="100"/>
      <c r="BC66" s="91">
        <v>1.875</v>
      </c>
      <c r="BD66" s="91">
        <v>2.7750000000000004</v>
      </c>
      <c r="BE66" s="100"/>
      <c r="BF66" s="100"/>
      <c r="BG66" s="100"/>
      <c r="BH66" s="100"/>
      <c r="BI66" s="100"/>
      <c r="BJ66" s="100"/>
      <c r="BK66" s="101"/>
    </row>
    <row r="67" spans="1:63">
      <c r="A67" s="99" t="s">
        <v>437</v>
      </c>
      <c r="B67" s="91">
        <v>2.35</v>
      </c>
      <c r="C67" s="100"/>
      <c r="D67" s="91">
        <v>1</v>
      </c>
      <c r="E67" s="91">
        <v>0.625</v>
      </c>
      <c r="F67" s="91">
        <v>0.375</v>
      </c>
      <c r="G67" s="100"/>
      <c r="H67" s="91">
        <v>0.75</v>
      </c>
      <c r="I67" s="91">
        <v>0.15</v>
      </c>
      <c r="J67" s="100"/>
      <c r="K67" s="91">
        <v>0.875</v>
      </c>
      <c r="L67" s="91">
        <v>1</v>
      </c>
      <c r="M67" s="91">
        <v>0.625</v>
      </c>
      <c r="N67" s="91">
        <v>0.15</v>
      </c>
      <c r="O67" s="91">
        <v>1</v>
      </c>
      <c r="P67" s="100"/>
      <c r="Q67" s="100"/>
      <c r="R67" s="91">
        <v>2</v>
      </c>
      <c r="S67" s="100"/>
      <c r="T67" s="100"/>
      <c r="U67" s="91">
        <v>0.05</v>
      </c>
      <c r="V67" s="100"/>
      <c r="W67" s="100"/>
      <c r="X67" s="91">
        <v>0.75</v>
      </c>
      <c r="Y67" s="100"/>
      <c r="Z67" s="91">
        <v>3</v>
      </c>
      <c r="AA67" s="100"/>
      <c r="AB67" s="91">
        <v>1</v>
      </c>
      <c r="AC67" s="91">
        <v>0.2</v>
      </c>
      <c r="AD67" s="91">
        <v>0.75</v>
      </c>
      <c r="AE67" s="100"/>
      <c r="AF67" s="91">
        <v>0.2</v>
      </c>
      <c r="AG67" s="91">
        <v>1</v>
      </c>
      <c r="AH67" s="100"/>
      <c r="AI67" s="91">
        <v>1</v>
      </c>
      <c r="AJ67" s="91">
        <v>1.8</v>
      </c>
      <c r="AK67" s="100"/>
      <c r="AL67" s="100"/>
      <c r="AM67" s="91">
        <v>1</v>
      </c>
      <c r="AN67" s="100"/>
      <c r="AO67" s="91">
        <v>0.5</v>
      </c>
      <c r="AP67" s="91">
        <v>0.5</v>
      </c>
      <c r="AQ67" s="100"/>
      <c r="AR67" s="100"/>
      <c r="AS67" s="91">
        <v>1.6</v>
      </c>
      <c r="AT67" s="91">
        <v>1</v>
      </c>
      <c r="AU67" s="91">
        <v>1.25</v>
      </c>
      <c r="AV67" s="100"/>
      <c r="AW67" s="91">
        <v>1.4</v>
      </c>
      <c r="AX67" s="100"/>
      <c r="AY67" s="91">
        <v>0.5625</v>
      </c>
      <c r="AZ67" s="91">
        <v>0.75</v>
      </c>
      <c r="BA67" s="91">
        <v>1</v>
      </c>
      <c r="BB67" s="100"/>
      <c r="BC67" s="91">
        <v>2.4500000000000002</v>
      </c>
      <c r="BD67" s="91">
        <v>1.1000000000000001</v>
      </c>
      <c r="BE67" s="91">
        <v>0.125</v>
      </c>
      <c r="BF67" s="100"/>
      <c r="BG67" s="100"/>
      <c r="BH67" s="100"/>
      <c r="BI67" s="100"/>
      <c r="BJ67" s="100"/>
      <c r="BK67" s="102">
        <v>1</v>
      </c>
    </row>
    <row r="68" spans="1:63">
      <c r="A68" s="99" t="s">
        <v>439</v>
      </c>
      <c r="B68" s="91">
        <v>1.35</v>
      </c>
      <c r="C68" s="100"/>
      <c r="D68" s="91">
        <v>1.65</v>
      </c>
      <c r="E68" s="91">
        <v>2.65</v>
      </c>
      <c r="F68" s="91">
        <v>0.91249999999999998</v>
      </c>
      <c r="G68" s="100"/>
      <c r="H68" s="91">
        <v>0.625</v>
      </c>
      <c r="I68" s="91">
        <v>0.7</v>
      </c>
      <c r="J68" s="91">
        <v>1</v>
      </c>
      <c r="K68" s="91">
        <v>1.1000000000000001</v>
      </c>
      <c r="L68" s="91">
        <v>1.5</v>
      </c>
      <c r="M68" s="91">
        <v>1</v>
      </c>
      <c r="N68" s="91">
        <v>0.8</v>
      </c>
      <c r="O68" s="91">
        <v>0.5</v>
      </c>
      <c r="P68" s="100"/>
      <c r="Q68" s="100"/>
      <c r="R68" s="91">
        <v>0.22500000000000001</v>
      </c>
      <c r="S68" s="100"/>
      <c r="T68" s="91">
        <v>0.1</v>
      </c>
      <c r="U68" s="100"/>
      <c r="V68" s="100"/>
      <c r="W68" s="100"/>
      <c r="X68" s="91">
        <v>0.875</v>
      </c>
      <c r="Y68" s="100"/>
      <c r="Z68" s="91">
        <v>1.575</v>
      </c>
      <c r="AA68" s="100"/>
      <c r="AB68" s="100"/>
      <c r="AC68" s="91">
        <v>0.75</v>
      </c>
      <c r="AD68" s="91">
        <v>2.4</v>
      </c>
      <c r="AE68" s="100"/>
      <c r="AF68" s="100"/>
      <c r="AG68" s="91">
        <v>0.75</v>
      </c>
      <c r="AH68" s="100"/>
      <c r="AI68" s="91">
        <v>0.76249999999999996</v>
      </c>
      <c r="AJ68" s="91">
        <v>0.6</v>
      </c>
      <c r="AK68" s="91">
        <v>0.5</v>
      </c>
      <c r="AL68" s="91">
        <v>1.375</v>
      </c>
      <c r="AM68" s="91">
        <v>1.8</v>
      </c>
      <c r="AN68" s="100"/>
      <c r="AO68" s="91">
        <v>2.25</v>
      </c>
      <c r="AP68" s="100"/>
      <c r="AQ68" s="100"/>
      <c r="AR68" s="100"/>
      <c r="AS68" s="91">
        <v>1.9</v>
      </c>
      <c r="AT68" s="100"/>
      <c r="AU68" s="91">
        <v>1.3</v>
      </c>
      <c r="AV68" s="100"/>
      <c r="AW68" s="100"/>
      <c r="AX68" s="100"/>
      <c r="AY68" s="100"/>
      <c r="AZ68" s="91">
        <v>5</v>
      </c>
      <c r="BA68" s="91">
        <v>1.4</v>
      </c>
      <c r="BB68" s="100"/>
      <c r="BC68" s="91">
        <v>2.6375000000000002</v>
      </c>
      <c r="BD68" s="91">
        <v>6.9749999999999996</v>
      </c>
      <c r="BE68" s="91">
        <v>2.25</v>
      </c>
      <c r="BF68" s="100"/>
      <c r="BG68" s="100"/>
      <c r="BH68" s="100"/>
      <c r="BI68" s="100"/>
      <c r="BJ68" s="100"/>
      <c r="BK68" s="101"/>
    </row>
    <row r="69" spans="1:63">
      <c r="A69" s="99" t="s">
        <v>441</v>
      </c>
      <c r="B69" s="91">
        <v>2</v>
      </c>
      <c r="C69" s="100"/>
      <c r="D69" s="100"/>
      <c r="E69" s="100"/>
      <c r="F69" s="100"/>
      <c r="G69" s="100"/>
      <c r="H69" s="91">
        <v>1</v>
      </c>
      <c r="I69" s="91">
        <v>1</v>
      </c>
      <c r="J69" s="100"/>
      <c r="K69" s="91">
        <v>1</v>
      </c>
      <c r="L69" s="91">
        <v>1</v>
      </c>
      <c r="M69" s="100"/>
      <c r="N69" s="100"/>
      <c r="O69" s="91">
        <v>1</v>
      </c>
      <c r="P69" s="100"/>
      <c r="Q69" s="100"/>
      <c r="R69" s="91">
        <v>1</v>
      </c>
      <c r="S69" s="100"/>
      <c r="T69" s="100"/>
      <c r="U69" s="100"/>
      <c r="V69" s="100"/>
      <c r="W69" s="100"/>
      <c r="X69" s="91">
        <v>1</v>
      </c>
      <c r="Y69" s="100"/>
      <c r="Z69" s="91">
        <v>1</v>
      </c>
      <c r="AA69" s="100"/>
      <c r="AB69" s="91">
        <v>1</v>
      </c>
      <c r="AC69" s="100"/>
      <c r="AD69" s="91">
        <v>1</v>
      </c>
      <c r="AE69" s="100"/>
      <c r="AF69" s="100"/>
      <c r="AG69" s="91">
        <v>1</v>
      </c>
      <c r="AH69" s="100"/>
      <c r="AI69" s="100"/>
      <c r="AJ69" s="91">
        <v>1</v>
      </c>
      <c r="AK69" s="100"/>
      <c r="AL69" s="100"/>
      <c r="AM69" s="91">
        <v>1</v>
      </c>
      <c r="AN69" s="100"/>
      <c r="AO69" s="100"/>
      <c r="AP69" s="100"/>
      <c r="AQ69" s="100"/>
      <c r="AR69" s="100"/>
      <c r="AS69" s="100"/>
      <c r="AT69" s="91">
        <v>1</v>
      </c>
      <c r="AU69" s="91">
        <v>1</v>
      </c>
      <c r="AV69" s="100"/>
      <c r="AW69" s="100"/>
      <c r="AX69" s="100"/>
      <c r="AY69" s="100"/>
      <c r="AZ69" s="91">
        <v>1</v>
      </c>
      <c r="BA69" s="100"/>
      <c r="BB69" s="100"/>
      <c r="BC69" s="91">
        <v>1</v>
      </c>
      <c r="BD69" s="91">
        <v>1</v>
      </c>
      <c r="BE69" s="91">
        <v>1</v>
      </c>
      <c r="BF69" s="100"/>
      <c r="BG69" s="100"/>
      <c r="BH69" s="100"/>
      <c r="BI69" s="100"/>
      <c r="BJ69" s="100"/>
      <c r="BK69" s="102">
        <v>1</v>
      </c>
    </row>
    <row r="70" spans="1:63">
      <c r="A70" s="99" t="s">
        <v>764</v>
      </c>
      <c r="B70" s="91">
        <v>2.25</v>
      </c>
      <c r="C70" s="100"/>
      <c r="D70" s="91">
        <v>0.75</v>
      </c>
      <c r="E70" s="91">
        <v>1</v>
      </c>
      <c r="F70" s="100"/>
      <c r="G70" s="100"/>
      <c r="H70" s="91">
        <v>1.6</v>
      </c>
      <c r="I70" s="91">
        <v>0.47499999999999998</v>
      </c>
      <c r="J70" s="100"/>
      <c r="K70" s="91">
        <v>2</v>
      </c>
      <c r="L70" s="91">
        <v>1.5</v>
      </c>
      <c r="M70" s="91">
        <v>0.75</v>
      </c>
      <c r="N70" s="91">
        <v>0.7</v>
      </c>
      <c r="O70" s="91">
        <v>3</v>
      </c>
      <c r="P70" s="100"/>
      <c r="Q70" s="100"/>
      <c r="R70" s="91">
        <v>2.8</v>
      </c>
      <c r="S70" s="100"/>
      <c r="T70" s="91">
        <v>1</v>
      </c>
      <c r="U70" s="100"/>
      <c r="V70" s="100"/>
      <c r="W70" s="100"/>
      <c r="X70" s="91">
        <v>1</v>
      </c>
      <c r="Y70" s="100"/>
      <c r="Z70" s="91">
        <v>6</v>
      </c>
      <c r="AA70" s="100"/>
      <c r="AB70" s="91">
        <v>0.75</v>
      </c>
      <c r="AC70" s="100"/>
      <c r="AD70" s="91">
        <v>2</v>
      </c>
      <c r="AE70" s="100"/>
      <c r="AF70" s="91">
        <v>1</v>
      </c>
      <c r="AG70" s="91">
        <v>1</v>
      </c>
      <c r="AH70" s="100"/>
      <c r="AI70" s="91">
        <v>1</v>
      </c>
      <c r="AJ70" s="91">
        <v>1</v>
      </c>
      <c r="AK70" s="91">
        <v>0.1</v>
      </c>
      <c r="AL70" s="100"/>
      <c r="AM70" s="91">
        <v>1</v>
      </c>
      <c r="AN70" s="100"/>
      <c r="AO70" s="100"/>
      <c r="AP70" s="100"/>
      <c r="AQ70" s="100"/>
      <c r="AR70" s="100"/>
      <c r="AS70" s="100"/>
      <c r="AT70" s="91">
        <v>1.8</v>
      </c>
      <c r="AU70" s="91">
        <v>1</v>
      </c>
      <c r="AV70" s="100"/>
      <c r="AW70" s="100"/>
      <c r="AX70" s="100"/>
      <c r="AY70" s="100"/>
      <c r="AZ70" s="91">
        <v>7.85</v>
      </c>
      <c r="BA70" s="91">
        <v>0.8</v>
      </c>
      <c r="BB70" s="91">
        <v>1</v>
      </c>
      <c r="BC70" s="91">
        <v>3</v>
      </c>
      <c r="BD70" s="91">
        <v>5.4624999999999995</v>
      </c>
      <c r="BE70" s="91">
        <v>12</v>
      </c>
      <c r="BF70" s="100"/>
      <c r="BG70" s="100"/>
      <c r="BH70" s="100"/>
      <c r="BI70" s="100"/>
      <c r="BJ70" s="100"/>
      <c r="BK70" s="101"/>
    </row>
    <row r="71" spans="1:63">
      <c r="A71" s="99" t="s">
        <v>443</v>
      </c>
      <c r="B71" s="91">
        <v>3.2</v>
      </c>
      <c r="C71" s="100"/>
      <c r="D71" s="91">
        <v>0.5</v>
      </c>
      <c r="E71" s="91">
        <v>1.875</v>
      </c>
      <c r="F71" s="100"/>
      <c r="G71" s="100"/>
      <c r="H71" s="91">
        <v>0.7</v>
      </c>
      <c r="I71" s="100"/>
      <c r="J71" s="100"/>
      <c r="K71" s="100"/>
      <c r="L71" s="100"/>
      <c r="M71" s="91">
        <v>0.875</v>
      </c>
      <c r="N71" s="100"/>
      <c r="O71" s="91">
        <v>1</v>
      </c>
      <c r="P71" s="100"/>
      <c r="Q71" s="100"/>
      <c r="R71" s="100"/>
      <c r="S71" s="100"/>
      <c r="T71" s="100"/>
      <c r="U71" s="91">
        <v>0.1</v>
      </c>
      <c r="V71" s="100"/>
      <c r="W71" s="91">
        <v>1</v>
      </c>
      <c r="X71" s="91">
        <v>4.55</v>
      </c>
      <c r="Y71" s="100"/>
      <c r="Z71" s="91">
        <v>4.25</v>
      </c>
      <c r="AA71" s="100"/>
      <c r="AB71" s="91">
        <v>1.75</v>
      </c>
      <c r="AC71" s="91">
        <v>0.25</v>
      </c>
      <c r="AD71" s="91">
        <v>0.5</v>
      </c>
      <c r="AE71" s="100"/>
      <c r="AF71" s="91">
        <v>3</v>
      </c>
      <c r="AG71" s="91">
        <v>0.75</v>
      </c>
      <c r="AH71" s="100"/>
      <c r="AI71" s="100"/>
      <c r="AJ71" s="91">
        <v>0.6</v>
      </c>
      <c r="AK71" s="100"/>
      <c r="AL71" s="100"/>
      <c r="AM71" s="91">
        <v>2</v>
      </c>
      <c r="AN71" s="100"/>
      <c r="AO71" s="91">
        <v>1</v>
      </c>
      <c r="AP71" s="100"/>
      <c r="AQ71" s="100"/>
      <c r="AR71" s="100"/>
      <c r="AS71" s="91">
        <v>2</v>
      </c>
      <c r="AT71" s="91">
        <v>1</v>
      </c>
      <c r="AU71" s="91">
        <v>2.2000000000000002</v>
      </c>
      <c r="AV71" s="100"/>
      <c r="AW71" s="100"/>
      <c r="AX71" s="100"/>
      <c r="AY71" s="100"/>
      <c r="AZ71" s="91">
        <v>9.5</v>
      </c>
      <c r="BA71" s="100"/>
      <c r="BB71" s="91">
        <v>8</v>
      </c>
      <c r="BC71" s="100"/>
      <c r="BD71" s="91">
        <v>4.6749999999999998</v>
      </c>
      <c r="BE71" s="91">
        <v>1.0750000000000002</v>
      </c>
      <c r="BF71" s="100"/>
      <c r="BG71" s="100"/>
      <c r="BH71" s="100"/>
      <c r="BI71" s="100"/>
      <c r="BJ71" s="100"/>
      <c r="BK71" s="102">
        <v>6</v>
      </c>
    </row>
    <row r="72" spans="1:63">
      <c r="A72" s="99" t="s">
        <v>445</v>
      </c>
      <c r="B72" s="91">
        <v>0.5</v>
      </c>
      <c r="C72" s="100"/>
      <c r="D72" s="91">
        <v>0.27500000000000002</v>
      </c>
      <c r="E72" s="100"/>
      <c r="F72" s="100"/>
      <c r="G72" s="100"/>
      <c r="H72" s="91">
        <v>0.17499999999999999</v>
      </c>
      <c r="I72" s="91">
        <v>0.1</v>
      </c>
      <c r="J72" s="100"/>
      <c r="K72" s="91">
        <v>0.5</v>
      </c>
      <c r="L72" s="91">
        <v>0.25</v>
      </c>
      <c r="M72" s="100"/>
      <c r="N72" s="100"/>
      <c r="O72" s="91">
        <v>0.5</v>
      </c>
      <c r="P72" s="100"/>
      <c r="Q72" s="100"/>
      <c r="R72" s="91">
        <v>1.3</v>
      </c>
      <c r="S72" s="100"/>
      <c r="T72" s="91">
        <v>0.1</v>
      </c>
      <c r="U72" s="100"/>
      <c r="V72" s="100"/>
      <c r="W72" s="100"/>
      <c r="X72" s="100"/>
      <c r="Y72" s="100"/>
      <c r="Z72" s="91">
        <v>4.5750000000000002</v>
      </c>
      <c r="AA72" s="100"/>
      <c r="AB72" s="91">
        <v>0.05</v>
      </c>
      <c r="AC72" s="100"/>
      <c r="AD72" s="91">
        <v>1.1000000000000001</v>
      </c>
      <c r="AE72" s="100"/>
      <c r="AF72" s="91">
        <v>1</v>
      </c>
      <c r="AG72" s="91">
        <v>0.15</v>
      </c>
      <c r="AH72" s="100"/>
      <c r="AI72" s="91">
        <v>0.5625</v>
      </c>
      <c r="AJ72" s="91">
        <v>0.4</v>
      </c>
      <c r="AK72" s="100"/>
      <c r="AL72" s="100"/>
      <c r="AM72" s="91">
        <v>0.2</v>
      </c>
      <c r="AN72" s="100"/>
      <c r="AO72" s="100"/>
      <c r="AP72" s="100"/>
      <c r="AQ72" s="100"/>
      <c r="AR72" s="100"/>
      <c r="AS72" s="100"/>
      <c r="AT72" s="91">
        <v>0.57499999999999996</v>
      </c>
      <c r="AU72" s="100"/>
      <c r="AV72" s="100"/>
      <c r="AW72" s="100"/>
      <c r="AX72" s="100"/>
      <c r="AY72" s="100"/>
      <c r="AZ72" s="91">
        <v>2.8250000000000002</v>
      </c>
      <c r="BA72" s="91">
        <v>0.77500000000000002</v>
      </c>
      <c r="BB72" s="100"/>
      <c r="BC72" s="91">
        <v>0.75</v>
      </c>
      <c r="BD72" s="91">
        <v>8.4</v>
      </c>
      <c r="BE72" s="91">
        <v>2.125</v>
      </c>
      <c r="BF72" s="100"/>
      <c r="BG72" s="100"/>
      <c r="BH72" s="100"/>
      <c r="BI72" s="100"/>
      <c r="BJ72" s="100"/>
      <c r="BK72" s="101"/>
    </row>
    <row r="73" spans="1:63">
      <c r="A73" s="99" t="s">
        <v>447</v>
      </c>
      <c r="B73" s="100"/>
      <c r="C73" s="100"/>
      <c r="D73" s="91">
        <v>0.2</v>
      </c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91">
        <v>0.05</v>
      </c>
      <c r="P73" s="100"/>
      <c r="Q73" s="100"/>
      <c r="R73" s="91">
        <v>0.05</v>
      </c>
      <c r="S73" s="100"/>
      <c r="T73" s="91">
        <v>0.1</v>
      </c>
      <c r="U73" s="100"/>
      <c r="V73" s="100"/>
      <c r="W73" s="100"/>
      <c r="X73" s="100"/>
      <c r="Y73" s="100"/>
      <c r="Z73" s="91">
        <v>0.27500000000000002</v>
      </c>
      <c r="AA73" s="100"/>
      <c r="AB73" s="100"/>
      <c r="AC73" s="100"/>
      <c r="AD73" s="100"/>
      <c r="AE73" s="100"/>
      <c r="AF73" s="91">
        <v>0.125</v>
      </c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91">
        <v>0.35</v>
      </c>
      <c r="AU73" s="100"/>
      <c r="AV73" s="100"/>
      <c r="AW73" s="100"/>
      <c r="AX73" s="100"/>
      <c r="AY73" s="100"/>
      <c r="AZ73" s="91">
        <v>1.75</v>
      </c>
      <c r="BA73" s="91">
        <v>0.25</v>
      </c>
      <c r="BB73" s="100"/>
      <c r="BC73" s="91">
        <v>0.125</v>
      </c>
      <c r="BD73" s="100"/>
      <c r="BE73" s="100"/>
      <c r="BF73" s="100"/>
      <c r="BG73" s="100"/>
      <c r="BH73" s="100"/>
      <c r="BI73" s="100"/>
      <c r="BJ73" s="100"/>
      <c r="BK73" s="101"/>
    </row>
    <row r="74" spans="1:63">
      <c r="A74" s="99" t="s">
        <v>449</v>
      </c>
      <c r="B74" s="91">
        <v>0.5</v>
      </c>
      <c r="C74" s="100"/>
      <c r="D74" s="100"/>
      <c r="E74" s="100"/>
      <c r="F74" s="100"/>
      <c r="G74" s="100"/>
      <c r="H74" s="100"/>
      <c r="I74" s="100"/>
      <c r="J74" s="100"/>
      <c r="K74" s="91">
        <v>0.5</v>
      </c>
      <c r="L74" s="91">
        <v>0.65</v>
      </c>
      <c r="M74" s="100"/>
      <c r="N74" s="100"/>
      <c r="O74" s="100"/>
      <c r="P74" s="100"/>
      <c r="Q74" s="100"/>
      <c r="R74" s="91">
        <v>1</v>
      </c>
      <c r="S74" s="100"/>
      <c r="T74" s="91">
        <v>0.1</v>
      </c>
      <c r="U74" s="100"/>
      <c r="V74" s="100"/>
      <c r="W74" s="91">
        <v>1.75</v>
      </c>
      <c r="X74" s="100"/>
      <c r="Y74" s="100"/>
      <c r="Z74" s="91">
        <v>1.95</v>
      </c>
      <c r="AA74" s="100"/>
      <c r="AB74" s="100"/>
      <c r="AC74" s="100"/>
      <c r="AD74" s="100"/>
      <c r="AE74" s="100"/>
      <c r="AF74" s="91">
        <v>0.6</v>
      </c>
      <c r="AG74" s="91">
        <v>0.75</v>
      </c>
      <c r="AH74" s="100"/>
      <c r="AI74" s="91">
        <v>0.22500000000000001</v>
      </c>
      <c r="AJ74" s="100"/>
      <c r="AK74" s="100"/>
      <c r="AL74" s="100"/>
      <c r="AM74" s="91">
        <v>0.2</v>
      </c>
      <c r="AN74" s="100"/>
      <c r="AO74" s="100"/>
      <c r="AP74" s="100"/>
      <c r="AQ74" s="100"/>
      <c r="AR74" s="100"/>
      <c r="AS74" s="100"/>
      <c r="AT74" s="91">
        <v>0.9</v>
      </c>
      <c r="AU74" s="100"/>
      <c r="AV74" s="100"/>
      <c r="AW74" s="100"/>
      <c r="AX74" s="100"/>
      <c r="AY74" s="100"/>
      <c r="AZ74" s="91">
        <v>1.7250000000000001</v>
      </c>
      <c r="BA74" s="91">
        <v>0.375</v>
      </c>
      <c r="BB74" s="100"/>
      <c r="BC74" s="91">
        <v>1.2</v>
      </c>
      <c r="BD74" s="91">
        <v>7.4999999999999997E-2</v>
      </c>
      <c r="BE74" s="91">
        <v>0.92500000000000004</v>
      </c>
      <c r="BF74" s="100"/>
      <c r="BG74" s="100"/>
      <c r="BH74" s="100"/>
      <c r="BI74" s="100"/>
      <c r="BJ74" s="100"/>
      <c r="BK74" s="101"/>
    </row>
    <row r="75" spans="1:63">
      <c r="A75" s="99" t="s">
        <v>451</v>
      </c>
      <c r="B75" s="91">
        <v>1.125</v>
      </c>
      <c r="C75" s="100"/>
      <c r="D75" s="100"/>
      <c r="E75" s="100"/>
      <c r="F75" s="100"/>
      <c r="G75" s="100"/>
      <c r="H75" s="91">
        <v>0.05</v>
      </c>
      <c r="I75" s="100"/>
      <c r="J75" s="100"/>
      <c r="K75" s="91">
        <v>0.75</v>
      </c>
      <c r="L75" s="100"/>
      <c r="M75" s="100"/>
      <c r="N75" s="100"/>
      <c r="O75" s="91">
        <v>0.5</v>
      </c>
      <c r="P75" s="100"/>
      <c r="Q75" s="100"/>
      <c r="R75" s="91">
        <v>1.75</v>
      </c>
      <c r="S75" s="100"/>
      <c r="T75" s="91">
        <v>0.05</v>
      </c>
      <c r="U75" s="100"/>
      <c r="V75" s="100"/>
      <c r="W75" s="91">
        <v>0.5</v>
      </c>
      <c r="X75" s="91">
        <v>0.27500000000000002</v>
      </c>
      <c r="Y75" s="100"/>
      <c r="Z75" s="91">
        <v>0.8</v>
      </c>
      <c r="AA75" s="100"/>
      <c r="AB75" s="91">
        <v>0.1</v>
      </c>
      <c r="AC75" s="100"/>
      <c r="AD75" s="91">
        <v>0.25</v>
      </c>
      <c r="AE75" s="100"/>
      <c r="AF75" s="100"/>
      <c r="AG75" s="100"/>
      <c r="AH75" s="100"/>
      <c r="AI75" s="91">
        <v>0.67500000000000004</v>
      </c>
      <c r="AJ75" s="91">
        <v>0.2</v>
      </c>
      <c r="AK75" s="100"/>
      <c r="AL75" s="100"/>
      <c r="AM75" s="91">
        <v>0.1</v>
      </c>
      <c r="AN75" s="100"/>
      <c r="AO75" s="100"/>
      <c r="AP75" s="100"/>
      <c r="AQ75" s="100"/>
      <c r="AR75" s="100"/>
      <c r="AS75" s="91">
        <v>1.3</v>
      </c>
      <c r="AT75" s="91">
        <v>0.85</v>
      </c>
      <c r="AU75" s="91">
        <v>2</v>
      </c>
      <c r="AV75" s="100"/>
      <c r="AW75" s="100"/>
      <c r="AX75" s="100"/>
      <c r="AY75" s="100"/>
      <c r="AZ75" s="100"/>
      <c r="BA75" s="100"/>
      <c r="BB75" s="91">
        <v>2.6</v>
      </c>
      <c r="BC75" s="100"/>
      <c r="BD75" s="91">
        <v>2.0499999999999998</v>
      </c>
      <c r="BE75" s="100"/>
      <c r="BF75" s="100"/>
      <c r="BG75" s="100"/>
      <c r="BH75" s="100"/>
      <c r="BI75" s="100"/>
      <c r="BJ75" s="100"/>
      <c r="BK75" s="102">
        <v>9</v>
      </c>
    </row>
    <row r="76" spans="1:63">
      <c r="A76" s="99" t="s">
        <v>765</v>
      </c>
      <c r="B76" s="91">
        <v>1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91">
        <v>1.1000000000000001</v>
      </c>
      <c r="S76" s="100"/>
      <c r="T76" s="100"/>
      <c r="U76" s="100"/>
      <c r="V76" s="100"/>
      <c r="W76" s="100"/>
      <c r="X76" s="100"/>
      <c r="Y76" s="100"/>
      <c r="Z76" s="91">
        <v>0.2</v>
      </c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91">
        <v>1</v>
      </c>
      <c r="AN76" s="100"/>
      <c r="AO76" s="100"/>
      <c r="AP76" s="100"/>
      <c r="AQ76" s="100"/>
      <c r="AR76" s="100"/>
      <c r="AS76" s="100"/>
      <c r="AT76" s="91">
        <v>0.15</v>
      </c>
      <c r="AU76" s="100"/>
      <c r="AV76" s="100"/>
      <c r="AW76" s="100"/>
      <c r="AX76" s="100"/>
      <c r="AY76" s="100"/>
      <c r="AZ76" s="100"/>
      <c r="BA76" s="100"/>
      <c r="BB76" s="100"/>
      <c r="BC76" s="100"/>
      <c r="BD76" s="91">
        <v>1</v>
      </c>
      <c r="BE76" s="100"/>
      <c r="BF76" s="100"/>
      <c r="BG76" s="100"/>
      <c r="BH76" s="100"/>
      <c r="BI76" s="100"/>
      <c r="BJ76" s="100"/>
      <c r="BK76" s="102">
        <v>2</v>
      </c>
    </row>
    <row r="77" spans="1:63">
      <c r="A77" s="99" t="s">
        <v>453</v>
      </c>
      <c r="B77" s="91">
        <v>0.25</v>
      </c>
      <c r="C77" s="100"/>
      <c r="D77" s="91">
        <v>0.2</v>
      </c>
      <c r="E77" s="100"/>
      <c r="F77" s="100"/>
      <c r="G77" s="100"/>
      <c r="H77" s="91">
        <v>7.4999999999999997E-2</v>
      </c>
      <c r="I77" s="100"/>
      <c r="J77" s="100"/>
      <c r="K77" s="91">
        <v>0.1</v>
      </c>
      <c r="L77" s="91">
        <v>0.1</v>
      </c>
      <c r="M77" s="100"/>
      <c r="N77" s="100"/>
      <c r="O77" s="91">
        <v>0.1</v>
      </c>
      <c r="P77" s="100"/>
      <c r="Q77" s="100"/>
      <c r="R77" s="91">
        <v>0.65</v>
      </c>
      <c r="S77" s="100"/>
      <c r="T77" s="91">
        <v>0.2</v>
      </c>
      <c r="U77" s="100"/>
      <c r="V77" s="100"/>
      <c r="W77" s="100"/>
      <c r="X77" s="100"/>
      <c r="Y77" s="100"/>
      <c r="Z77" s="91">
        <v>0.5</v>
      </c>
      <c r="AA77" s="100"/>
      <c r="AB77" s="91">
        <v>0.05</v>
      </c>
      <c r="AC77" s="100"/>
      <c r="AD77" s="91">
        <v>0.15</v>
      </c>
      <c r="AE77" s="100"/>
      <c r="AF77" s="91">
        <v>0.2</v>
      </c>
      <c r="AG77" s="100"/>
      <c r="AH77" s="100"/>
      <c r="AI77" s="91">
        <v>0.1</v>
      </c>
      <c r="AJ77" s="100"/>
      <c r="AK77" s="100"/>
      <c r="AL77" s="100"/>
      <c r="AM77" s="91">
        <v>0.2</v>
      </c>
      <c r="AN77" s="100"/>
      <c r="AO77" s="100"/>
      <c r="AP77" s="100"/>
      <c r="AQ77" s="100"/>
      <c r="AR77" s="100"/>
      <c r="AS77" s="100"/>
      <c r="AT77" s="91">
        <v>0.15</v>
      </c>
      <c r="AU77" s="91">
        <v>0.2</v>
      </c>
      <c r="AV77" s="100"/>
      <c r="AW77" s="100"/>
      <c r="AX77" s="100"/>
      <c r="AY77" s="100"/>
      <c r="AZ77" s="91">
        <v>1</v>
      </c>
      <c r="BA77" s="100"/>
      <c r="BB77" s="100"/>
      <c r="BC77" s="91">
        <v>3.625</v>
      </c>
      <c r="BD77" s="100"/>
      <c r="BE77" s="91">
        <v>1.125</v>
      </c>
      <c r="BF77" s="100"/>
      <c r="BG77" s="100"/>
      <c r="BH77" s="100"/>
      <c r="BI77" s="100"/>
      <c r="BJ77" s="100"/>
      <c r="BK77" s="101"/>
    </row>
    <row r="78" spans="1:63">
      <c r="A78" s="99" t="s">
        <v>766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91">
        <v>1</v>
      </c>
      <c r="AK78" s="100"/>
      <c r="AL78" s="100"/>
      <c r="AM78" s="91">
        <v>1</v>
      </c>
      <c r="AN78" s="100"/>
      <c r="AO78" s="100"/>
      <c r="AP78" s="100"/>
      <c r="AQ78" s="100"/>
      <c r="AR78" s="100"/>
      <c r="AS78" s="100"/>
      <c r="AT78" s="91">
        <v>0.98750000000000004</v>
      </c>
      <c r="AU78" s="91">
        <v>1</v>
      </c>
      <c r="AV78" s="100"/>
      <c r="AW78" s="100"/>
      <c r="AX78" s="100"/>
      <c r="AY78" s="100"/>
      <c r="AZ78" s="100"/>
      <c r="BA78" s="100"/>
      <c r="BB78" s="100"/>
      <c r="BC78" s="100"/>
      <c r="BD78" s="100"/>
      <c r="BE78" s="91">
        <v>1</v>
      </c>
      <c r="BF78" s="100"/>
      <c r="BG78" s="100"/>
      <c r="BH78" s="100"/>
      <c r="BI78" s="100"/>
      <c r="BJ78" s="100"/>
      <c r="BK78" s="101"/>
    </row>
    <row r="79" spans="1:63">
      <c r="A79" s="99" t="s">
        <v>455</v>
      </c>
      <c r="B79" s="91">
        <v>0.5</v>
      </c>
      <c r="C79" s="100"/>
      <c r="D79" s="100"/>
      <c r="E79" s="100"/>
      <c r="F79" s="100"/>
      <c r="G79" s="100"/>
      <c r="H79" s="100"/>
      <c r="I79" s="91">
        <v>0.1</v>
      </c>
      <c r="J79" s="100"/>
      <c r="K79" s="91">
        <v>0.5</v>
      </c>
      <c r="L79" s="91">
        <v>0.47499999999999998</v>
      </c>
      <c r="M79" s="100"/>
      <c r="N79" s="100"/>
      <c r="O79" s="91">
        <v>1</v>
      </c>
      <c r="P79" s="100"/>
      <c r="Q79" s="100"/>
      <c r="R79" s="91">
        <v>2.25</v>
      </c>
      <c r="S79" s="100"/>
      <c r="T79" s="91">
        <v>0.1</v>
      </c>
      <c r="U79" s="100"/>
      <c r="V79" s="100"/>
      <c r="W79" s="100"/>
      <c r="X79" s="100"/>
      <c r="Y79" s="100"/>
      <c r="Z79" s="91">
        <v>2.4500000000000002</v>
      </c>
      <c r="AA79" s="100"/>
      <c r="AB79" s="91">
        <v>2</v>
      </c>
      <c r="AC79" s="100"/>
      <c r="AD79" s="100"/>
      <c r="AE79" s="100"/>
      <c r="AF79" s="91">
        <v>0.35</v>
      </c>
      <c r="AG79" s="100"/>
      <c r="AH79" s="100"/>
      <c r="AI79" s="91">
        <v>0.22500000000000001</v>
      </c>
      <c r="AJ79" s="100"/>
      <c r="AK79" s="100"/>
      <c r="AL79" s="100"/>
      <c r="AM79" s="91">
        <v>0.2</v>
      </c>
      <c r="AN79" s="100"/>
      <c r="AO79" s="100"/>
      <c r="AP79" s="100"/>
      <c r="AQ79" s="100"/>
      <c r="AR79" s="100"/>
      <c r="AS79" s="100"/>
      <c r="AT79" s="91">
        <v>3.15</v>
      </c>
      <c r="AU79" s="100"/>
      <c r="AV79" s="100"/>
      <c r="AW79" s="100"/>
      <c r="AX79" s="100"/>
      <c r="AY79" s="100"/>
      <c r="AZ79" s="91">
        <v>2.7250000000000001</v>
      </c>
      <c r="BA79" s="91">
        <v>1.125</v>
      </c>
      <c r="BB79" s="100"/>
      <c r="BC79" s="91">
        <v>2</v>
      </c>
      <c r="BD79" s="91">
        <v>0.67500000000000004</v>
      </c>
      <c r="BE79" s="91">
        <v>2.15</v>
      </c>
      <c r="BF79" s="100"/>
      <c r="BG79" s="100"/>
      <c r="BH79" s="100"/>
      <c r="BI79" s="100"/>
      <c r="BJ79" s="100"/>
      <c r="BK79" s="101"/>
    </row>
    <row r="80" spans="1:63">
      <c r="A80" s="99" t="s">
        <v>457</v>
      </c>
      <c r="B80" s="91">
        <v>0.15</v>
      </c>
      <c r="C80" s="100"/>
      <c r="D80" s="91">
        <v>0.05</v>
      </c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91">
        <v>7.4999999999999997E-2</v>
      </c>
      <c r="P80" s="100"/>
      <c r="Q80" s="100"/>
      <c r="R80" s="91">
        <v>2.5000000000000001E-2</v>
      </c>
      <c r="S80" s="100"/>
      <c r="T80" s="91">
        <v>0.1</v>
      </c>
      <c r="U80" s="100"/>
      <c r="V80" s="100"/>
      <c r="W80" s="100"/>
      <c r="X80" s="100"/>
      <c r="Y80" s="100"/>
      <c r="Z80" s="91">
        <v>0.05</v>
      </c>
      <c r="AA80" s="100"/>
      <c r="AB80" s="100"/>
      <c r="AC80" s="100"/>
      <c r="AD80" s="91">
        <v>0.05</v>
      </c>
      <c r="AE80" s="100"/>
      <c r="AF80" s="100"/>
      <c r="AG80" s="100"/>
      <c r="AH80" s="100"/>
      <c r="AI80" s="91">
        <v>0.1</v>
      </c>
      <c r="AJ80" s="100"/>
      <c r="AK80" s="100"/>
      <c r="AL80" s="100"/>
      <c r="AM80" s="91">
        <v>0.05</v>
      </c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91">
        <v>7.4999999999999997E-2</v>
      </c>
      <c r="BB80" s="100"/>
      <c r="BC80" s="91">
        <v>0.125</v>
      </c>
      <c r="BD80" s="100"/>
      <c r="BE80" s="91">
        <v>1.05</v>
      </c>
      <c r="BF80" s="100"/>
      <c r="BG80" s="100"/>
      <c r="BH80" s="100"/>
      <c r="BI80" s="100"/>
      <c r="BJ80" s="100"/>
      <c r="BK80" s="101"/>
    </row>
    <row r="81" spans="1:63">
      <c r="A81" s="99" t="s">
        <v>459</v>
      </c>
      <c r="B81" s="91">
        <v>0.75</v>
      </c>
      <c r="C81" s="100"/>
      <c r="D81" s="91">
        <v>0.3</v>
      </c>
      <c r="E81" s="91">
        <v>1.45</v>
      </c>
      <c r="F81" s="91">
        <v>0.5</v>
      </c>
      <c r="G81" s="100"/>
      <c r="H81" s="91">
        <v>1</v>
      </c>
      <c r="I81" s="91">
        <v>0.5</v>
      </c>
      <c r="J81" s="100"/>
      <c r="K81" s="91">
        <v>0.875</v>
      </c>
      <c r="L81" s="91">
        <v>1</v>
      </c>
      <c r="M81" s="91">
        <v>0.55000000000000004</v>
      </c>
      <c r="N81" s="91">
        <v>0.5</v>
      </c>
      <c r="O81" s="91">
        <v>1.325</v>
      </c>
      <c r="P81" s="91">
        <v>0.5</v>
      </c>
      <c r="Q81" s="100"/>
      <c r="R81" s="91">
        <v>1.575</v>
      </c>
      <c r="S81" s="100"/>
      <c r="T81" s="100"/>
      <c r="U81" s="100"/>
      <c r="V81" s="100"/>
      <c r="W81" s="100"/>
      <c r="X81" s="91">
        <v>1</v>
      </c>
      <c r="Y81" s="100"/>
      <c r="Z81" s="100"/>
      <c r="AA81" s="100"/>
      <c r="AB81" s="100"/>
      <c r="AC81" s="91">
        <v>0.5</v>
      </c>
      <c r="AD81" s="91">
        <v>0.15</v>
      </c>
      <c r="AE81" s="100"/>
      <c r="AF81" s="100"/>
      <c r="AG81" s="91">
        <v>0.25</v>
      </c>
      <c r="AH81" s="100"/>
      <c r="AI81" s="91">
        <v>1.0249999999999999</v>
      </c>
      <c r="AJ81" s="91">
        <v>1.1000000000000001</v>
      </c>
      <c r="AK81" s="91">
        <v>0.5</v>
      </c>
      <c r="AL81" s="100"/>
      <c r="AM81" s="91">
        <v>0.2</v>
      </c>
      <c r="AN81" s="100"/>
      <c r="AO81" s="91">
        <v>1</v>
      </c>
      <c r="AP81" s="100"/>
      <c r="AQ81" s="100"/>
      <c r="AR81" s="100"/>
      <c r="AS81" s="91">
        <v>1</v>
      </c>
      <c r="AT81" s="100"/>
      <c r="AU81" s="91">
        <v>1</v>
      </c>
      <c r="AV81" s="100"/>
      <c r="AW81" s="100"/>
      <c r="AX81" s="100"/>
      <c r="AY81" s="100"/>
      <c r="AZ81" s="100"/>
      <c r="BA81" s="100"/>
      <c r="BB81" s="100"/>
      <c r="BC81" s="91">
        <v>1</v>
      </c>
      <c r="BD81" s="91">
        <v>0.25</v>
      </c>
      <c r="BE81" s="100"/>
      <c r="BF81" s="100"/>
      <c r="BG81" s="100"/>
      <c r="BH81" s="100"/>
      <c r="BI81" s="91">
        <v>0.6</v>
      </c>
      <c r="BJ81" s="100"/>
      <c r="BK81" s="101"/>
    </row>
    <row r="82" spans="1:63">
      <c r="A82" s="99" t="s">
        <v>461</v>
      </c>
      <c r="B82" s="91">
        <v>1</v>
      </c>
      <c r="C82" s="100"/>
      <c r="D82" s="91">
        <v>1</v>
      </c>
      <c r="E82" s="91">
        <v>1</v>
      </c>
      <c r="F82" s="91">
        <v>1</v>
      </c>
      <c r="G82" s="100"/>
      <c r="H82" s="91">
        <v>1</v>
      </c>
      <c r="I82" s="91">
        <v>1</v>
      </c>
      <c r="J82" s="100"/>
      <c r="K82" s="91">
        <v>1</v>
      </c>
      <c r="L82" s="91">
        <v>1</v>
      </c>
      <c r="M82" s="91">
        <v>1</v>
      </c>
      <c r="N82" s="100"/>
      <c r="O82" s="91">
        <v>1</v>
      </c>
      <c r="P82" s="100"/>
      <c r="Q82" s="100"/>
      <c r="R82" s="91">
        <v>1</v>
      </c>
      <c r="S82" s="100"/>
      <c r="T82" s="100"/>
      <c r="U82" s="100"/>
      <c r="V82" s="100"/>
      <c r="W82" s="100"/>
      <c r="X82" s="91">
        <v>1</v>
      </c>
      <c r="Y82" s="100"/>
      <c r="Z82" s="91">
        <v>1</v>
      </c>
      <c r="AA82" s="100"/>
      <c r="AB82" s="91">
        <v>1</v>
      </c>
      <c r="AC82" s="91">
        <v>1</v>
      </c>
      <c r="AD82" s="91">
        <v>1</v>
      </c>
      <c r="AE82" s="100"/>
      <c r="AF82" s="100"/>
      <c r="AG82" s="91">
        <v>1</v>
      </c>
      <c r="AH82" s="100"/>
      <c r="AI82" s="100"/>
      <c r="AJ82" s="91">
        <v>1</v>
      </c>
      <c r="AK82" s="100"/>
      <c r="AL82" s="100"/>
      <c r="AM82" s="91">
        <v>1</v>
      </c>
      <c r="AN82" s="100"/>
      <c r="AO82" s="91">
        <v>1</v>
      </c>
      <c r="AP82" s="100"/>
      <c r="AQ82" s="100"/>
      <c r="AR82" s="100"/>
      <c r="AS82" s="91">
        <v>1</v>
      </c>
      <c r="AT82" s="100"/>
      <c r="AU82" s="91">
        <v>1</v>
      </c>
      <c r="AV82" s="100"/>
      <c r="AW82" s="100"/>
      <c r="AX82" s="100"/>
      <c r="AY82" s="100"/>
      <c r="AZ82" s="100"/>
      <c r="BA82" s="100"/>
      <c r="BB82" s="100"/>
      <c r="BC82" s="91">
        <v>1</v>
      </c>
      <c r="BD82" s="91">
        <v>1</v>
      </c>
      <c r="BE82" s="100"/>
      <c r="BF82" s="100"/>
      <c r="BG82" s="100"/>
      <c r="BH82" s="100"/>
      <c r="BI82" s="91">
        <v>1</v>
      </c>
      <c r="BJ82" s="100"/>
      <c r="BK82" s="101"/>
    </row>
    <row r="83" spans="1:63">
      <c r="A83" s="111" t="s">
        <v>767</v>
      </c>
      <c r="B83" s="91">
        <v>3.5375000000000001</v>
      </c>
      <c r="C83" s="100"/>
      <c r="D83" s="91">
        <v>1.05</v>
      </c>
      <c r="E83" s="91">
        <v>4.2</v>
      </c>
      <c r="F83" s="91">
        <v>4.2</v>
      </c>
      <c r="G83" s="100"/>
      <c r="H83" s="91">
        <v>1.5</v>
      </c>
      <c r="I83" s="91">
        <v>1</v>
      </c>
      <c r="J83" s="100"/>
      <c r="K83" s="91">
        <v>1</v>
      </c>
      <c r="L83" s="91">
        <v>1.5</v>
      </c>
      <c r="M83" s="91">
        <v>4.2</v>
      </c>
      <c r="N83" s="91">
        <v>1</v>
      </c>
      <c r="O83" s="91">
        <v>1</v>
      </c>
      <c r="P83" s="100"/>
      <c r="Q83" s="100"/>
      <c r="R83" s="100"/>
      <c r="S83" s="100"/>
      <c r="T83" s="100"/>
      <c r="U83" s="100"/>
      <c r="V83" s="100"/>
      <c r="W83" s="100"/>
      <c r="X83" s="91">
        <v>0.5</v>
      </c>
      <c r="Y83" s="100"/>
      <c r="Z83" s="100"/>
      <c r="AA83" s="100"/>
      <c r="AB83" s="91">
        <v>4.2</v>
      </c>
      <c r="AC83" s="91">
        <v>1</v>
      </c>
      <c r="AD83" s="100"/>
      <c r="AE83" s="100"/>
      <c r="AF83" s="100"/>
      <c r="AG83" s="91">
        <v>0.7</v>
      </c>
      <c r="AH83" s="100"/>
      <c r="AI83" s="91">
        <v>4.2</v>
      </c>
      <c r="AJ83" s="91">
        <v>1</v>
      </c>
      <c r="AK83" s="91">
        <v>0.15</v>
      </c>
      <c r="AL83" s="100"/>
      <c r="AM83" s="91">
        <v>1</v>
      </c>
      <c r="AN83" s="100"/>
      <c r="AO83" s="91">
        <v>1</v>
      </c>
      <c r="AP83" s="100"/>
      <c r="AQ83" s="100"/>
      <c r="AR83" s="100"/>
      <c r="AS83" s="91">
        <v>0.9</v>
      </c>
      <c r="AT83" s="100"/>
      <c r="AU83" s="91">
        <v>4.2</v>
      </c>
      <c r="AV83" s="100"/>
      <c r="AW83" s="100"/>
      <c r="AX83" s="100"/>
      <c r="AY83" s="100"/>
      <c r="AZ83" s="100"/>
      <c r="BA83" s="100"/>
      <c r="BB83" s="91">
        <v>0.4</v>
      </c>
      <c r="BC83" s="91">
        <v>1</v>
      </c>
      <c r="BD83" s="91">
        <v>1.1499999999999999</v>
      </c>
      <c r="BE83" s="100"/>
      <c r="BF83" s="100"/>
      <c r="BG83" s="100"/>
      <c r="BH83" s="100"/>
      <c r="BI83" s="91">
        <v>2.15</v>
      </c>
      <c r="BJ83" s="100"/>
      <c r="BK83" s="101"/>
    </row>
    <row r="84" spans="1:63">
      <c r="A84" s="99" t="s">
        <v>463</v>
      </c>
      <c r="B84" s="91">
        <v>2.3250000000000002</v>
      </c>
      <c r="C84" s="100"/>
      <c r="D84" s="91">
        <v>0.2</v>
      </c>
      <c r="E84" s="91">
        <v>1</v>
      </c>
      <c r="F84" s="100"/>
      <c r="G84" s="100"/>
      <c r="H84" s="91">
        <v>2.8249999999999997</v>
      </c>
      <c r="I84" s="100"/>
      <c r="J84" s="100"/>
      <c r="K84" s="91">
        <v>0.55000000000000004</v>
      </c>
      <c r="L84" s="91">
        <v>1</v>
      </c>
      <c r="M84" s="91">
        <v>0.125</v>
      </c>
      <c r="N84" s="100"/>
      <c r="O84" s="91">
        <v>2.0499999999999998</v>
      </c>
      <c r="P84" s="91">
        <v>1.8</v>
      </c>
      <c r="Q84" s="100"/>
      <c r="R84" s="91">
        <v>3.1</v>
      </c>
      <c r="S84" s="100"/>
      <c r="T84" s="100"/>
      <c r="U84" s="100"/>
      <c r="V84" s="91">
        <v>0.5</v>
      </c>
      <c r="W84" s="100"/>
      <c r="X84" s="91">
        <v>0.625</v>
      </c>
      <c r="Y84" s="100"/>
      <c r="Z84" s="91">
        <v>5.625</v>
      </c>
      <c r="AA84" s="100"/>
      <c r="AB84" s="91">
        <v>0.77500000000000002</v>
      </c>
      <c r="AC84" s="91">
        <v>0.47500000000000003</v>
      </c>
      <c r="AD84" s="91">
        <v>2.5499999999999998</v>
      </c>
      <c r="AE84" s="100"/>
      <c r="AF84" s="100"/>
      <c r="AG84" s="91">
        <v>2.2000000000000002</v>
      </c>
      <c r="AH84" s="100"/>
      <c r="AI84" s="91">
        <v>1.6499999999999997</v>
      </c>
      <c r="AJ84" s="91">
        <v>1.2</v>
      </c>
      <c r="AK84" s="91">
        <v>0.05</v>
      </c>
      <c r="AL84" s="100"/>
      <c r="AM84" s="91">
        <v>0.125</v>
      </c>
      <c r="AN84" s="100"/>
      <c r="AO84" s="91">
        <v>0.1</v>
      </c>
      <c r="AP84" s="100"/>
      <c r="AQ84" s="100"/>
      <c r="AR84" s="100"/>
      <c r="AS84" s="91">
        <v>1</v>
      </c>
      <c r="AT84" s="100"/>
      <c r="AU84" s="91">
        <v>1.575</v>
      </c>
      <c r="AV84" s="100"/>
      <c r="AW84" s="100"/>
      <c r="AX84" s="100"/>
      <c r="AY84" s="100"/>
      <c r="AZ84" s="100"/>
      <c r="BA84" s="100"/>
      <c r="BB84" s="91">
        <v>2.9749999999999996</v>
      </c>
      <c r="BC84" s="91">
        <v>3.8624999999999998</v>
      </c>
      <c r="BD84" s="100"/>
      <c r="BE84" s="100"/>
      <c r="BF84" s="100"/>
      <c r="BG84" s="100"/>
      <c r="BH84" s="100"/>
      <c r="BI84" s="91">
        <v>11.2</v>
      </c>
      <c r="BJ84" s="91">
        <v>8</v>
      </c>
      <c r="BK84" s="101"/>
    </row>
    <row r="85" spans="1:63">
      <c r="A85" s="99" t="s">
        <v>465</v>
      </c>
      <c r="B85" s="91">
        <v>0.55000000000000004</v>
      </c>
      <c r="C85" s="100"/>
      <c r="D85" s="91">
        <v>0.05</v>
      </c>
      <c r="E85" s="91">
        <v>0.52500000000000002</v>
      </c>
      <c r="F85" s="91">
        <v>0.1</v>
      </c>
      <c r="G85" s="100"/>
      <c r="H85" s="91">
        <v>0.77500000000000002</v>
      </c>
      <c r="I85" s="91">
        <v>0.1</v>
      </c>
      <c r="J85" s="100"/>
      <c r="K85" s="100"/>
      <c r="L85" s="91">
        <v>7.4999999999999997E-2</v>
      </c>
      <c r="M85" s="91">
        <v>0.1</v>
      </c>
      <c r="N85" s="91">
        <v>0.1</v>
      </c>
      <c r="O85" s="91">
        <v>0.46250000000000002</v>
      </c>
      <c r="P85" s="100"/>
      <c r="Q85" s="100"/>
      <c r="R85" s="91">
        <v>0.9</v>
      </c>
      <c r="S85" s="100"/>
      <c r="T85" s="100"/>
      <c r="U85" s="100"/>
      <c r="V85" s="91">
        <v>0.2</v>
      </c>
      <c r="W85" s="100"/>
      <c r="X85" s="91">
        <v>0.53749999999999998</v>
      </c>
      <c r="Y85" s="100"/>
      <c r="Z85" s="91">
        <v>0.875</v>
      </c>
      <c r="AA85" s="100"/>
      <c r="AB85" s="91">
        <v>0.67500000000000004</v>
      </c>
      <c r="AC85" s="91">
        <v>0.5</v>
      </c>
      <c r="AD85" s="100"/>
      <c r="AE85" s="100"/>
      <c r="AF85" s="100"/>
      <c r="AG85" s="91">
        <v>0.32500000000000001</v>
      </c>
      <c r="AH85" s="100"/>
      <c r="AI85" s="91">
        <v>0.15</v>
      </c>
      <c r="AJ85" s="91">
        <v>0.2</v>
      </c>
      <c r="AK85" s="100"/>
      <c r="AL85" s="100"/>
      <c r="AM85" s="91">
        <v>0.25</v>
      </c>
      <c r="AN85" s="100"/>
      <c r="AO85" s="91">
        <v>0.4</v>
      </c>
      <c r="AP85" s="100"/>
      <c r="AQ85" s="100"/>
      <c r="AR85" s="100"/>
      <c r="AS85" s="91">
        <v>0.32500000000000001</v>
      </c>
      <c r="AT85" s="100"/>
      <c r="AU85" s="91">
        <v>0.3</v>
      </c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1"/>
    </row>
    <row r="86" spans="1:63">
      <c r="A86" s="99" t="s">
        <v>467</v>
      </c>
      <c r="B86" s="91">
        <v>0.17499999999999999</v>
      </c>
      <c r="C86" s="100"/>
      <c r="D86" s="100"/>
      <c r="E86" s="91">
        <v>0.05</v>
      </c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91">
        <v>0.1</v>
      </c>
      <c r="S86" s="100"/>
      <c r="T86" s="100"/>
      <c r="U86" s="100"/>
      <c r="V86" s="100"/>
      <c r="W86" s="100"/>
      <c r="X86" s="100"/>
      <c r="Y86" s="100"/>
      <c r="Z86" s="91">
        <v>0.15</v>
      </c>
      <c r="AA86" s="100"/>
      <c r="AB86" s="100"/>
      <c r="AC86" s="100"/>
      <c r="AD86" s="100"/>
      <c r="AE86" s="100"/>
      <c r="AF86" s="100"/>
      <c r="AG86" s="100"/>
      <c r="AH86" s="100"/>
      <c r="AI86" s="91">
        <v>7.4999999999999997E-2</v>
      </c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1"/>
    </row>
    <row r="87" spans="1:63">
      <c r="A87" s="99" t="s">
        <v>469</v>
      </c>
      <c r="B87" s="91">
        <v>0.25</v>
      </c>
      <c r="C87" s="100"/>
      <c r="D87" s="91">
        <v>0.1</v>
      </c>
      <c r="E87" s="100"/>
      <c r="F87" s="91">
        <v>0.1</v>
      </c>
      <c r="G87" s="100"/>
      <c r="H87" s="91">
        <v>0.25</v>
      </c>
      <c r="I87" s="100"/>
      <c r="J87" s="100"/>
      <c r="K87" s="91">
        <v>0.3</v>
      </c>
      <c r="L87" s="100"/>
      <c r="M87" s="100"/>
      <c r="N87" s="100"/>
      <c r="O87" s="91">
        <v>0.38750000000000001</v>
      </c>
      <c r="P87" s="100"/>
      <c r="Q87" s="100"/>
      <c r="R87" s="91">
        <v>0.42499999999999999</v>
      </c>
      <c r="S87" s="100"/>
      <c r="T87" s="100"/>
      <c r="U87" s="100"/>
      <c r="V87" s="91">
        <v>0.2</v>
      </c>
      <c r="W87" s="100"/>
      <c r="X87" s="91">
        <v>0.1</v>
      </c>
      <c r="Y87" s="100"/>
      <c r="Z87" s="91">
        <v>0.375</v>
      </c>
      <c r="AA87" s="100"/>
      <c r="AB87" s="91">
        <v>0.1</v>
      </c>
      <c r="AC87" s="91">
        <v>0.15</v>
      </c>
      <c r="AD87" s="91">
        <v>0.5</v>
      </c>
      <c r="AE87" s="100"/>
      <c r="AF87" s="100"/>
      <c r="AG87" s="91">
        <v>0.22500000000000001</v>
      </c>
      <c r="AH87" s="100"/>
      <c r="AI87" s="91">
        <v>0.2</v>
      </c>
      <c r="AJ87" s="91">
        <v>0.13750000000000001</v>
      </c>
      <c r="AK87" s="100"/>
      <c r="AL87" s="100"/>
      <c r="AM87" s="100"/>
      <c r="AN87" s="100"/>
      <c r="AO87" s="91">
        <v>0.2</v>
      </c>
      <c r="AP87" s="100"/>
      <c r="AQ87" s="100"/>
      <c r="AR87" s="100"/>
      <c r="AS87" s="91">
        <v>0.1</v>
      </c>
      <c r="AT87" s="100"/>
      <c r="AU87" s="91">
        <v>0.1</v>
      </c>
      <c r="AV87" s="100"/>
      <c r="AW87" s="100"/>
      <c r="AX87" s="100"/>
      <c r="AY87" s="100"/>
      <c r="AZ87" s="100"/>
      <c r="BA87" s="100"/>
      <c r="BB87" s="91">
        <v>1.4750000000000001</v>
      </c>
      <c r="BC87" s="91">
        <v>0.6</v>
      </c>
      <c r="BD87" s="91">
        <v>1.2</v>
      </c>
      <c r="BE87" s="100"/>
      <c r="BF87" s="100"/>
      <c r="BG87" s="100"/>
      <c r="BH87" s="100"/>
      <c r="BI87" s="91">
        <v>2.2999999999999998</v>
      </c>
      <c r="BJ87" s="100"/>
      <c r="BK87" s="101"/>
    </row>
    <row r="88" spans="1:63">
      <c r="A88" s="99" t="s">
        <v>768</v>
      </c>
      <c r="B88" s="91">
        <v>1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91">
        <v>0.22500000000000001</v>
      </c>
      <c r="S88" s="100"/>
      <c r="T88" s="100"/>
      <c r="U88" s="100"/>
      <c r="V88" s="100"/>
      <c r="W88" s="100"/>
      <c r="X88" s="100"/>
      <c r="Y88" s="100"/>
      <c r="Z88" s="91">
        <v>0.5</v>
      </c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91">
        <v>0.15</v>
      </c>
      <c r="BC88" s="91">
        <v>1</v>
      </c>
      <c r="BD88" s="91">
        <v>1</v>
      </c>
      <c r="BE88" s="100"/>
      <c r="BF88" s="100"/>
      <c r="BG88" s="100"/>
      <c r="BH88" s="100"/>
      <c r="BI88" s="100"/>
      <c r="BJ88" s="100"/>
      <c r="BK88" s="101"/>
    </row>
    <row r="89" spans="1:63">
      <c r="A89" s="99" t="s">
        <v>471</v>
      </c>
      <c r="B89" s="91">
        <v>0.35</v>
      </c>
      <c r="C89" s="100"/>
      <c r="D89" s="100"/>
      <c r="E89" s="91">
        <v>0.2</v>
      </c>
      <c r="F89" s="100"/>
      <c r="G89" s="100"/>
      <c r="H89" s="91">
        <v>0.47499999999999998</v>
      </c>
      <c r="I89" s="100"/>
      <c r="J89" s="100"/>
      <c r="K89" s="91">
        <v>0.52500000000000002</v>
      </c>
      <c r="L89" s="91">
        <v>0.05</v>
      </c>
      <c r="M89" s="91">
        <v>0.1</v>
      </c>
      <c r="N89" s="100"/>
      <c r="O89" s="91">
        <v>0.1</v>
      </c>
      <c r="P89" s="91">
        <v>0.4</v>
      </c>
      <c r="Q89" s="100"/>
      <c r="R89" s="91">
        <v>0.8</v>
      </c>
      <c r="S89" s="100"/>
      <c r="T89" s="100"/>
      <c r="U89" s="100"/>
      <c r="V89" s="100"/>
      <c r="W89" s="100"/>
      <c r="X89" s="91">
        <v>0.2</v>
      </c>
      <c r="Y89" s="100"/>
      <c r="Z89" s="91">
        <v>0.5</v>
      </c>
      <c r="AA89" s="100"/>
      <c r="AB89" s="91">
        <v>0.25</v>
      </c>
      <c r="AC89" s="91">
        <v>0.2</v>
      </c>
      <c r="AD89" s="91">
        <v>1</v>
      </c>
      <c r="AE89" s="100"/>
      <c r="AF89" s="100"/>
      <c r="AG89" s="91">
        <v>2.5000000000000001E-2</v>
      </c>
      <c r="AH89" s="100"/>
      <c r="AI89" s="100"/>
      <c r="AJ89" s="91">
        <v>0.2</v>
      </c>
      <c r="AK89" s="100"/>
      <c r="AL89" s="100"/>
      <c r="AM89" s="91">
        <v>0.35</v>
      </c>
      <c r="AN89" s="100"/>
      <c r="AO89" s="91">
        <v>0.1</v>
      </c>
      <c r="AP89" s="100"/>
      <c r="AQ89" s="100"/>
      <c r="AR89" s="100"/>
      <c r="AS89" s="91">
        <v>0.15</v>
      </c>
      <c r="AT89" s="100"/>
      <c r="AU89" s="91">
        <v>0.45</v>
      </c>
      <c r="AV89" s="100"/>
      <c r="AW89" s="100"/>
      <c r="AX89" s="100"/>
      <c r="AY89" s="100"/>
      <c r="AZ89" s="100"/>
      <c r="BA89" s="100"/>
      <c r="BB89" s="91">
        <v>2.2250000000000001</v>
      </c>
      <c r="BC89" s="91">
        <v>0.72499999999999998</v>
      </c>
      <c r="BD89" s="91">
        <v>1.0249999999999999</v>
      </c>
      <c r="BE89" s="100"/>
      <c r="BF89" s="100"/>
      <c r="BG89" s="100"/>
      <c r="BH89" s="100"/>
      <c r="BI89" s="91">
        <v>0.8</v>
      </c>
      <c r="BJ89" s="91">
        <v>3</v>
      </c>
      <c r="BK89" s="101"/>
    </row>
    <row r="90" spans="1:63">
      <c r="A90" s="99" t="s">
        <v>769</v>
      </c>
      <c r="B90" s="91">
        <v>1</v>
      </c>
      <c r="C90" s="100"/>
      <c r="D90" s="100"/>
      <c r="E90" s="91">
        <v>1</v>
      </c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91">
        <v>0.5</v>
      </c>
      <c r="S90" s="100"/>
      <c r="T90" s="100"/>
      <c r="U90" s="100"/>
      <c r="V90" s="100"/>
      <c r="W90" s="100"/>
      <c r="X90" s="100"/>
      <c r="Y90" s="100"/>
      <c r="Z90" s="91">
        <v>1</v>
      </c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91">
        <v>0.75</v>
      </c>
      <c r="BC90" s="91">
        <v>1</v>
      </c>
      <c r="BD90" s="91">
        <v>1</v>
      </c>
      <c r="BE90" s="100"/>
      <c r="BF90" s="100"/>
      <c r="BG90" s="100"/>
      <c r="BH90" s="100"/>
      <c r="BI90" s="100"/>
      <c r="BJ90" s="91">
        <v>5.7</v>
      </c>
      <c r="BK90" s="101"/>
    </row>
    <row r="91" spans="1:63">
      <c r="A91" s="99" t="s">
        <v>473</v>
      </c>
      <c r="B91" s="91">
        <v>0.25</v>
      </c>
      <c r="C91" s="100"/>
      <c r="D91" s="91">
        <v>0.05</v>
      </c>
      <c r="E91" s="91">
        <v>0.1</v>
      </c>
      <c r="F91" s="91">
        <v>0.1</v>
      </c>
      <c r="G91" s="100"/>
      <c r="H91" s="91">
        <v>0.25</v>
      </c>
      <c r="I91" s="100"/>
      <c r="J91" s="100"/>
      <c r="K91" s="91">
        <v>0.2</v>
      </c>
      <c r="L91" s="100"/>
      <c r="M91" s="100"/>
      <c r="N91" s="100"/>
      <c r="O91" s="91">
        <v>0.05</v>
      </c>
      <c r="P91" s="100"/>
      <c r="Q91" s="100"/>
      <c r="R91" s="91">
        <v>0.5</v>
      </c>
      <c r="S91" s="100"/>
      <c r="T91" s="100"/>
      <c r="U91" s="100"/>
      <c r="V91" s="91">
        <v>0.2</v>
      </c>
      <c r="W91" s="100"/>
      <c r="X91" s="91">
        <v>0.13750000000000001</v>
      </c>
      <c r="Y91" s="100"/>
      <c r="Z91" s="91">
        <v>0.45</v>
      </c>
      <c r="AA91" s="100"/>
      <c r="AB91" s="91">
        <v>0.2</v>
      </c>
      <c r="AC91" s="100"/>
      <c r="AD91" s="91">
        <v>0.2</v>
      </c>
      <c r="AE91" s="100"/>
      <c r="AF91" s="100"/>
      <c r="AG91" s="100"/>
      <c r="AH91" s="100"/>
      <c r="AI91" s="91">
        <v>0.2</v>
      </c>
      <c r="AJ91" s="91">
        <v>0.2</v>
      </c>
      <c r="AK91" s="100"/>
      <c r="AL91" s="100"/>
      <c r="AM91" s="91">
        <v>0.125</v>
      </c>
      <c r="AN91" s="100"/>
      <c r="AO91" s="91">
        <v>0.2</v>
      </c>
      <c r="AP91" s="100"/>
      <c r="AQ91" s="100"/>
      <c r="AR91" s="100"/>
      <c r="AS91" s="100"/>
      <c r="AT91" s="100"/>
      <c r="AU91" s="91">
        <v>0.3</v>
      </c>
      <c r="AV91" s="100"/>
      <c r="AW91" s="100"/>
      <c r="AX91" s="100"/>
      <c r="AY91" s="100"/>
      <c r="AZ91" s="100"/>
      <c r="BA91" s="100"/>
      <c r="BB91" s="91">
        <v>0.95</v>
      </c>
      <c r="BC91" s="91">
        <v>0.35</v>
      </c>
      <c r="BD91" s="91">
        <v>1</v>
      </c>
      <c r="BE91" s="100"/>
      <c r="BF91" s="100"/>
      <c r="BG91" s="100"/>
      <c r="BH91" s="100"/>
      <c r="BI91" s="91">
        <v>0.5</v>
      </c>
      <c r="BJ91" s="100"/>
      <c r="BK91" s="101"/>
    </row>
    <row r="92" spans="1:63">
      <c r="A92" s="99" t="s">
        <v>770</v>
      </c>
      <c r="B92" s="91">
        <v>1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91">
        <v>0.53749999999999998</v>
      </c>
      <c r="S92" s="100"/>
      <c r="T92" s="100"/>
      <c r="U92" s="100"/>
      <c r="V92" s="100"/>
      <c r="W92" s="100"/>
      <c r="X92" s="100"/>
      <c r="Y92" s="100"/>
      <c r="Z92" s="91">
        <v>0.5</v>
      </c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91">
        <v>0.1</v>
      </c>
      <c r="BC92" s="91">
        <v>1</v>
      </c>
      <c r="BD92" s="91">
        <v>0.875</v>
      </c>
      <c r="BE92" s="100"/>
      <c r="BF92" s="100"/>
      <c r="BG92" s="100"/>
      <c r="BH92" s="100"/>
      <c r="BI92" s="100"/>
      <c r="BJ92" s="100"/>
      <c r="BK92" s="101"/>
    </row>
    <row r="93" spans="1:63">
      <c r="A93" s="99" t="s">
        <v>475</v>
      </c>
      <c r="B93" s="91">
        <v>0.25</v>
      </c>
      <c r="C93" s="100"/>
      <c r="D93" s="100"/>
      <c r="E93" s="91">
        <v>0.1</v>
      </c>
      <c r="F93" s="100"/>
      <c r="G93" s="100"/>
      <c r="H93" s="91">
        <v>0.4</v>
      </c>
      <c r="I93" s="100"/>
      <c r="J93" s="100"/>
      <c r="K93" s="100"/>
      <c r="L93" s="100"/>
      <c r="M93" s="100"/>
      <c r="N93" s="100"/>
      <c r="O93" s="100"/>
      <c r="P93" s="100"/>
      <c r="Q93" s="100"/>
      <c r="R93" s="91">
        <v>0.5</v>
      </c>
      <c r="S93" s="100"/>
      <c r="T93" s="100"/>
      <c r="U93" s="100"/>
      <c r="V93" s="100"/>
      <c r="W93" s="100"/>
      <c r="X93" s="91">
        <v>0.05</v>
      </c>
      <c r="Y93" s="100"/>
      <c r="Z93" s="91">
        <v>0.28749999999999998</v>
      </c>
      <c r="AA93" s="100"/>
      <c r="AB93" s="91">
        <v>0.125</v>
      </c>
      <c r="AC93" s="100"/>
      <c r="AD93" s="91">
        <v>0.625</v>
      </c>
      <c r="AE93" s="100"/>
      <c r="AF93" s="100"/>
      <c r="AG93" s="91">
        <v>0.25</v>
      </c>
      <c r="AH93" s="100"/>
      <c r="AI93" s="91">
        <v>0.2</v>
      </c>
      <c r="AJ93" s="91">
        <v>0.2</v>
      </c>
      <c r="AK93" s="100"/>
      <c r="AL93" s="100"/>
      <c r="AM93" s="91">
        <v>0.125</v>
      </c>
      <c r="AN93" s="100"/>
      <c r="AO93" s="100"/>
      <c r="AP93" s="100"/>
      <c r="AQ93" s="100"/>
      <c r="AR93" s="100"/>
      <c r="AS93" s="100"/>
      <c r="AT93" s="100"/>
      <c r="AU93" s="91">
        <v>0.2</v>
      </c>
      <c r="AV93" s="100"/>
      <c r="AW93" s="100"/>
      <c r="AX93" s="100"/>
      <c r="AY93" s="100"/>
      <c r="AZ93" s="100"/>
      <c r="BA93" s="100"/>
      <c r="BB93" s="91">
        <v>2.65</v>
      </c>
      <c r="BC93" s="91">
        <v>0.4375</v>
      </c>
      <c r="BD93" s="91">
        <v>1.0375000000000001</v>
      </c>
      <c r="BE93" s="100"/>
      <c r="BF93" s="100"/>
      <c r="BG93" s="100"/>
      <c r="BH93" s="100"/>
      <c r="BI93" s="91">
        <v>0.6</v>
      </c>
      <c r="BJ93" s="100"/>
      <c r="BK93" s="101"/>
    </row>
    <row r="94" spans="1:63">
      <c r="A94" s="99" t="s">
        <v>771</v>
      </c>
      <c r="B94" s="91">
        <v>1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91">
        <v>0.375</v>
      </c>
      <c r="S94" s="100"/>
      <c r="T94" s="100"/>
      <c r="U94" s="100"/>
      <c r="V94" s="100"/>
      <c r="W94" s="100"/>
      <c r="X94" s="100"/>
      <c r="Y94" s="100"/>
      <c r="Z94" s="91">
        <v>0.5</v>
      </c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91">
        <v>1</v>
      </c>
      <c r="BC94" s="91">
        <v>1</v>
      </c>
      <c r="BD94" s="91">
        <v>0.875</v>
      </c>
      <c r="BE94" s="100"/>
      <c r="BF94" s="100"/>
      <c r="BG94" s="100"/>
      <c r="BH94" s="100"/>
      <c r="BI94" s="100"/>
      <c r="BJ94" s="100"/>
      <c r="BK94" s="101"/>
    </row>
    <row r="95" spans="1:63">
      <c r="A95" s="99" t="s">
        <v>477</v>
      </c>
      <c r="B95" s="91">
        <v>0.375</v>
      </c>
      <c r="C95" s="100"/>
      <c r="D95" s="100"/>
      <c r="E95" s="91">
        <v>0.15</v>
      </c>
      <c r="F95" s="91">
        <v>0.4</v>
      </c>
      <c r="G95" s="100"/>
      <c r="H95" s="91">
        <v>0.375</v>
      </c>
      <c r="I95" s="91">
        <v>0.25</v>
      </c>
      <c r="J95" s="100"/>
      <c r="K95" s="91">
        <v>0.45</v>
      </c>
      <c r="L95" s="100"/>
      <c r="M95" s="100"/>
      <c r="N95" s="100"/>
      <c r="O95" s="100"/>
      <c r="P95" s="100"/>
      <c r="Q95" s="100"/>
      <c r="R95" s="91">
        <v>0.35</v>
      </c>
      <c r="S95" s="100"/>
      <c r="T95" s="100"/>
      <c r="U95" s="100"/>
      <c r="V95" s="91">
        <v>1.4</v>
      </c>
      <c r="W95" s="100"/>
      <c r="X95" s="91">
        <v>0.3</v>
      </c>
      <c r="Y95" s="100"/>
      <c r="Z95" s="91">
        <v>0.3</v>
      </c>
      <c r="AA95" s="100"/>
      <c r="AB95" s="91">
        <v>0.2</v>
      </c>
      <c r="AC95" s="91">
        <v>0.3</v>
      </c>
      <c r="AD95" s="91">
        <v>1</v>
      </c>
      <c r="AE95" s="100"/>
      <c r="AF95" s="100"/>
      <c r="AG95" s="91">
        <v>0.17499999999999999</v>
      </c>
      <c r="AH95" s="100"/>
      <c r="AI95" s="100"/>
      <c r="AJ95" s="100"/>
      <c r="AK95" s="100"/>
      <c r="AL95" s="100"/>
      <c r="AM95" s="100"/>
      <c r="AN95" s="100"/>
      <c r="AO95" s="91">
        <v>0.1</v>
      </c>
      <c r="AP95" s="100"/>
      <c r="AQ95" s="100"/>
      <c r="AR95" s="100"/>
      <c r="AS95" s="100"/>
      <c r="AT95" s="100"/>
      <c r="AU95" s="91">
        <v>0.6</v>
      </c>
      <c r="AV95" s="100"/>
      <c r="AW95" s="100"/>
      <c r="AX95" s="100"/>
      <c r="AY95" s="100"/>
      <c r="AZ95" s="100"/>
      <c r="BA95" s="100"/>
      <c r="BB95" s="91">
        <v>0.7</v>
      </c>
      <c r="BC95" s="91">
        <v>0.5</v>
      </c>
      <c r="BD95" s="91">
        <v>8.7499999999999994E-2</v>
      </c>
      <c r="BE95" s="100"/>
      <c r="BF95" s="100"/>
      <c r="BG95" s="100"/>
      <c r="BH95" s="100"/>
      <c r="BI95" s="91">
        <v>2.6</v>
      </c>
      <c r="BJ95" s="100"/>
      <c r="BK95" s="101"/>
    </row>
    <row r="96" spans="1:63">
      <c r="A96" s="99" t="s">
        <v>772</v>
      </c>
      <c r="B96" s="91">
        <v>1</v>
      </c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91">
        <v>0.3</v>
      </c>
      <c r="S96" s="100"/>
      <c r="T96" s="100"/>
      <c r="U96" s="100"/>
      <c r="V96" s="100"/>
      <c r="W96" s="100"/>
      <c r="X96" s="100"/>
      <c r="Y96" s="100"/>
      <c r="Z96" s="91">
        <v>0.5</v>
      </c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91">
        <v>1</v>
      </c>
      <c r="BD96" s="91">
        <v>0.875</v>
      </c>
      <c r="BE96" s="100"/>
      <c r="BF96" s="100"/>
      <c r="BG96" s="100"/>
      <c r="BH96" s="100"/>
      <c r="BI96" s="100"/>
      <c r="BJ96" s="100"/>
      <c r="BK96" s="101"/>
    </row>
    <row r="97" spans="1:63">
      <c r="A97" s="99" t="s">
        <v>479</v>
      </c>
      <c r="B97" s="91">
        <v>0.25</v>
      </c>
      <c r="C97" s="100"/>
      <c r="D97" s="91">
        <v>7.4999999999999997E-2</v>
      </c>
      <c r="E97" s="100"/>
      <c r="F97" s="100"/>
      <c r="G97" s="100"/>
      <c r="H97" s="100"/>
      <c r="I97" s="91">
        <v>0.25</v>
      </c>
      <c r="J97" s="100"/>
      <c r="K97" s="91">
        <v>0.15</v>
      </c>
      <c r="L97" s="100"/>
      <c r="M97" s="100"/>
      <c r="N97" s="100"/>
      <c r="O97" s="100"/>
      <c r="P97" s="100"/>
      <c r="Q97" s="100"/>
      <c r="R97" s="91">
        <v>0.55000000000000004</v>
      </c>
      <c r="S97" s="100"/>
      <c r="T97" s="100"/>
      <c r="U97" s="100"/>
      <c r="V97" s="100"/>
      <c r="W97" s="100"/>
      <c r="X97" s="91">
        <v>2.5000000000000001E-2</v>
      </c>
      <c r="Y97" s="100"/>
      <c r="Z97" s="91">
        <v>0.5625</v>
      </c>
      <c r="AA97" s="100"/>
      <c r="AB97" s="91">
        <v>0.2</v>
      </c>
      <c r="AC97" s="100"/>
      <c r="AD97" s="91">
        <v>0.15</v>
      </c>
      <c r="AE97" s="100"/>
      <c r="AF97" s="100"/>
      <c r="AG97" s="91">
        <v>2.5000000000000001E-2</v>
      </c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91">
        <v>0.15</v>
      </c>
      <c r="AV97" s="100"/>
      <c r="AW97" s="100"/>
      <c r="AX97" s="100"/>
      <c r="AY97" s="100"/>
      <c r="AZ97" s="100"/>
      <c r="BA97" s="100"/>
      <c r="BB97" s="91">
        <v>0.3</v>
      </c>
      <c r="BC97" s="91">
        <v>0.58750000000000002</v>
      </c>
      <c r="BD97" s="91">
        <v>0.96250000000000002</v>
      </c>
      <c r="BE97" s="100"/>
      <c r="BF97" s="100"/>
      <c r="BG97" s="100"/>
      <c r="BH97" s="100"/>
      <c r="BI97" s="91">
        <v>1</v>
      </c>
      <c r="BJ97" s="100"/>
      <c r="BK97" s="101"/>
    </row>
    <row r="98" spans="1:63">
      <c r="A98" s="99" t="s">
        <v>833</v>
      </c>
      <c r="B98" s="91">
        <v>1</v>
      </c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91">
        <v>0.375</v>
      </c>
      <c r="S98" s="100"/>
      <c r="T98" s="100"/>
      <c r="U98" s="100"/>
      <c r="V98" s="100"/>
      <c r="W98" s="100"/>
      <c r="X98" s="100"/>
      <c r="Y98" s="100"/>
      <c r="Z98" s="91">
        <v>0.5</v>
      </c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91">
        <v>1</v>
      </c>
      <c r="BD98" s="91">
        <v>0.875</v>
      </c>
      <c r="BE98" s="100"/>
      <c r="BF98" s="100"/>
      <c r="BG98" s="100"/>
      <c r="BH98" s="100"/>
      <c r="BI98" s="100"/>
      <c r="BJ98" s="100"/>
      <c r="BK98" s="101"/>
    </row>
    <row r="99" spans="1:63">
      <c r="A99" s="99" t="s">
        <v>481</v>
      </c>
      <c r="B99" s="91">
        <v>0.25</v>
      </c>
      <c r="C99" s="100"/>
      <c r="D99" s="100"/>
      <c r="E99" s="100"/>
      <c r="F99" s="100"/>
      <c r="G99" s="100"/>
      <c r="H99" s="91">
        <v>0.125</v>
      </c>
      <c r="I99" s="100"/>
      <c r="J99" s="100"/>
      <c r="K99" s="100"/>
      <c r="L99" s="100"/>
      <c r="M99" s="100"/>
      <c r="N99" s="100"/>
      <c r="O99" s="100"/>
      <c r="P99" s="100"/>
      <c r="Q99" s="100"/>
      <c r="R99" s="91">
        <v>0.5</v>
      </c>
      <c r="S99" s="100"/>
      <c r="T99" s="100"/>
      <c r="U99" s="100"/>
      <c r="V99" s="100"/>
      <c r="W99" s="100"/>
      <c r="X99" s="91">
        <v>0.05</v>
      </c>
      <c r="Y99" s="100"/>
      <c r="Z99" s="91">
        <v>0.26250000000000001</v>
      </c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91">
        <v>2.5</v>
      </c>
      <c r="BC99" s="91">
        <v>0.15</v>
      </c>
      <c r="BD99" s="91">
        <v>1.1499999999999999</v>
      </c>
      <c r="BE99" s="100"/>
      <c r="BF99" s="100"/>
      <c r="BG99" s="100"/>
      <c r="BH99" s="100"/>
      <c r="BI99" s="100"/>
      <c r="BJ99" s="100"/>
      <c r="BK99" s="101"/>
    </row>
    <row r="100" spans="1:63">
      <c r="A100" s="99" t="s">
        <v>773</v>
      </c>
      <c r="B100" s="91">
        <v>1</v>
      </c>
      <c r="C100" s="100"/>
      <c r="D100" s="100"/>
      <c r="E100" s="91">
        <v>1</v>
      </c>
      <c r="F100" s="100"/>
      <c r="G100" s="100"/>
      <c r="H100" s="100"/>
      <c r="I100" s="100"/>
      <c r="J100" s="100"/>
      <c r="K100" s="91">
        <v>1</v>
      </c>
      <c r="L100" s="91">
        <v>0.75</v>
      </c>
      <c r="M100" s="100"/>
      <c r="N100" s="100"/>
      <c r="O100" s="100"/>
      <c r="P100" s="100"/>
      <c r="Q100" s="100"/>
      <c r="R100" s="91">
        <v>0.5</v>
      </c>
      <c r="S100" s="100"/>
      <c r="T100" s="100"/>
      <c r="U100" s="100"/>
      <c r="V100" s="100"/>
      <c r="W100" s="100"/>
      <c r="X100" s="100"/>
      <c r="Y100" s="100"/>
      <c r="Z100" s="91">
        <v>1</v>
      </c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91">
        <v>1</v>
      </c>
      <c r="BC100" s="91">
        <v>1</v>
      </c>
      <c r="BD100" s="91">
        <v>0.875</v>
      </c>
      <c r="BE100" s="100"/>
      <c r="BF100" s="100"/>
      <c r="BG100" s="100"/>
      <c r="BH100" s="100"/>
      <c r="BI100" s="100"/>
      <c r="BJ100" s="100"/>
      <c r="BK100" s="101"/>
    </row>
    <row r="101" spans="1:63">
      <c r="A101" s="99" t="s">
        <v>483</v>
      </c>
      <c r="B101" s="91">
        <v>0.3</v>
      </c>
      <c r="C101" s="100"/>
      <c r="D101" s="91">
        <v>6.25E-2</v>
      </c>
      <c r="E101" s="91">
        <v>0.1</v>
      </c>
      <c r="F101" s="91">
        <v>0.125</v>
      </c>
      <c r="G101" s="100"/>
      <c r="H101" s="91">
        <v>0.5</v>
      </c>
      <c r="I101" s="91">
        <v>0.5</v>
      </c>
      <c r="J101" s="100"/>
      <c r="K101" s="91">
        <v>0.625</v>
      </c>
      <c r="L101" s="91">
        <v>0.5</v>
      </c>
      <c r="M101" s="91">
        <v>0.05</v>
      </c>
      <c r="N101" s="100"/>
      <c r="O101" s="100"/>
      <c r="P101" s="100"/>
      <c r="Q101" s="100"/>
      <c r="R101" s="91">
        <v>1.1000000000000001</v>
      </c>
      <c r="S101" s="100"/>
      <c r="T101" s="100"/>
      <c r="U101" s="100"/>
      <c r="V101" s="100"/>
      <c r="W101" s="100"/>
      <c r="X101" s="91">
        <v>0.15</v>
      </c>
      <c r="Y101" s="100"/>
      <c r="Z101" s="91">
        <v>0.375</v>
      </c>
      <c r="AA101" s="100"/>
      <c r="AB101" s="91">
        <v>0.22500000000000001</v>
      </c>
      <c r="AC101" s="91">
        <v>0.35</v>
      </c>
      <c r="AD101" s="100"/>
      <c r="AE101" s="100"/>
      <c r="AF101" s="100"/>
      <c r="AG101" s="91">
        <v>2.5000000000000001E-2</v>
      </c>
      <c r="AH101" s="100"/>
      <c r="AI101" s="91">
        <v>0.4</v>
      </c>
      <c r="AJ101" s="91">
        <v>0.25</v>
      </c>
      <c r="AK101" s="100"/>
      <c r="AL101" s="100"/>
      <c r="AM101" s="100"/>
      <c r="AN101" s="100"/>
      <c r="AO101" s="91">
        <v>0.1</v>
      </c>
      <c r="AP101" s="100"/>
      <c r="AQ101" s="100"/>
      <c r="AR101" s="100"/>
      <c r="AS101" s="100"/>
      <c r="AT101" s="100"/>
      <c r="AU101" s="100"/>
      <c r="AV101" s="100"/>
      <c r="AW101" s="91">
        <v>0.45</v>
      </c>
      <c r="AX101" s="91">
        <v>0.625</v>
      </c>
      <c r="AY101" s="100"/>
      <c r="AZ101" s="100"/>
      <c r="BA101" s="100"/>
      <c r="BB101" s="100"/>
      <c r="BC101" s="91">
        <v>0.5</v>
      </c>
      <c r="BD101" s="91">
        <v>0.85</v>
      </c>
      <c r="BE101" s="100"/>
      <c r="BF101" s="100"/>
      <c r="BG101" s="100"/>
      <c r="BH101" s="100"/>
      <c r="BI101" s="100"/>
      <c r="BJ101" s="100"/>
      <c r="BK101" s="101"/>
    </row>
    <row r="102" spans="1:63">
      <c r="A102" s="99" t="s">
        <v>485</v>
      </c>
      <c r="B102" s="91">
        <v>0.125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91">
        <v>0.1875</v>
      </c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91">
        <v>1</v>
      </c>
      <c r="AX102" s="100"/>
      <c r="AY102" s="100"/>
      <c r="AZ102" s="100"/>
      <c r="BA102" s="100"/>
      <c r="BB102" s="91">
        <v>1</v>
      </c>
      <c r="BC102" s="91">
        <v>0.1</v>
      </c>
      <c r="BD102" s="91">
        <v>0.26250000000000001</v>
      </c>
      <c r="BE102" s="100"/>
      <c r="BF102" s="100"/>
      <c r="BG102" s="100"/>
      <c r="BH102" s="100"/>
      <c r="BI102" s="100"/>
      <c r="BJ102" s="100"/>
      <c r="BK102" s="101"/>
    </row>
    <row r="103" spans="1:63">
      <c r="A103" s="99" t="s">
        <v>487</v>
      </c>
      <c r="B103" s="91">
        <v>0.125</v>
      </c>
      <c r="C103" s="100"/>
      <c r="D103" s="91">
        <v>0.1</v>
      </c>
      <c r="E103" s="91">
        <v>0.25</v>
      </c>
      <c r="F103" s="100"/>
      <c r="G103" s="100"/>
      <c r="H103" s="91">
        <v>0.25</v>
      </c>
      <c r="I103" s="100"/>
      <c r="J103" s="100"/>
      <c r="K103" s="100"/>
      <c r="L103" s="91">
        <v>0.25</v>
      </c>
      <c r="M103" s="91">
        <v>0.1</v>
      </c>
      <c r="N103" s="100"/>
      <c r="O103" s="91">
        <v>0.6</v>
      </c>
      <c r="P103" s="100"/>
      <c r="Q103" s="100"/>
      <c r="R103" s="91">
        <v>0.25</v>
      </c>
      <c r="S103" s="100"/>
      <c r="T103" s="100"/>
      <c r="U103" s="100"/>
      <c r="V103" s="91">
        <v>0.75</v>
      </c>
      <c r="W103" s="100"/>
      <c r="X103" s="91">
        <v>0.1875</v>
      </c>
      <c r="Y103" s="100"/>
      <c r="Z103" s="100"/>
      <c r="AA103" s="100"/>
      <c r="AB103" s="100"/>
      <c r="AC103" s="100"/>
      <c r="AD103" s="100"/>
      <c r="AE103" s="100"/>
      <c r="AF103" s="100"/>
      <c r="AG103" s="91">
        <v>0.17499999999999999</v>
      </c>
      <c r="AH103" s="100"/>
      <c r="AI103" s="100"/>
      <c r="AJ103" s="91">
        <v>0.2</v>
      </c>
      <c r="AK103" s="91">
        <v>0.25</v>
      </c>
      <c r="AL103" s="100"/>
      <c r="AM103" s="91">
        <v>0.3</v>
      </c>
      <c r="AN103" s="100"/>
      <c r="AO103" s="100"/>
      <c r="AP103" s="100"/>
      <c r="AQ103" s="100"/>
      <c r="AR103" s="100"/>
      <c r="AS103" s="91">
        <v>0.15</v>
      </c>
      <c r="AT103" s="100"/>
      <c r="AU103" s="100"/>
      <c r="AV103" s="100"/>
      <c r="AW103" s="100"/>
      <c r="AX103" s="100"/>
      <c r="AY103" s="100"/>
      <c r="AZ103" s="100"/>
      <c r="BA103" s="100"/>
      <c r="BB103" s="91">
        <v>2.65</v>
      </c>
      <c r="BC103" s="100"/>
      <c r="BD103" s="91">
        <v>1.35</v>
      </c>
      <c r="BE103" s="100"/>
      <c r="BF103" s="100"/>
      <c r="BG103" s="100"/>
      <c r="BH103" s="100"/>
      <c r="BI103" s="91">
        <v>3</v>
      </c>
      <c r="BJ103" s="100"/>
      <c r="BK103" s="101"/>
    </row>
    <row r="104" spans="1:63">
      <c r="A104" s="99" t="s">
        <v>774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91">
        <v>0.75</v>
      </c>
      <c r="M104" s="100"/>
      <c r="N104" s="100"/>
      <c r="O104" s="100"/>
      <c r="P104" s="100"/>
      <c r="Q104" s="100"/>
      <c r="R104" s="91">
        <v>0.3</v>
      </c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91">
        <v>0.05</v>
      </c>
      <c r="AT104" s="100"/>
      <c r="AU104" s="100"/>
      <c r="AV104" s="100"/>
      <c r="AW104" s="100"/>
      <c r="AX104" s="100"/>
      <c r="AY104" s="100"/>
      <c r="AZ104" s="100"/>
      <c r="BA104" s="100"/>
      <c r="BB104" s="91">
        <v>1</v>
      </c>
      <c r="BC104" s="91">
        <v>1</v>
      </c>
      <c r="BD104" s="91">
        <v>1.75</v>
      </c>
      <c r="BE104" s="100"/>
      <c r="BF104" s="100"/>
      <c r="BG104" s="100"/>
      <c r="BH104" s="100"/>
      <c r="BI104" s="100"/>
      <c r="BJ104" s="100"/>
      <c r="BK104" s="101"/>
    </row>
    <row r="105" spans="1:63">
      <c r="A105" s="99" t="s">
        <v>489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91">
        <v>0.2</v>
      </c>
      <c r="BC105" s="100"/>
      <c r="BD105" s="100"/>
      <c r="BE105" s="100"/>
      <c r="BF105" s="100"/>
      <c r="BG105" s="100"/>
      <c r="BH105" s="100"/>
      <c r="BI105" s="100"/>
      <c r="BJ105" s="100"/>
      <c r="BK105" s="101"/>
    </row>
    <row r="106" spans="1:63">
      <c r="A106" s="99" t="s">
        <v>491</v>
      </c>
      <c r="B106" s="91">
        <v>0.125</v>
      </c>
      <c r="C106" s="100"/>
      <c r="D106" s="100"/>
      <c r="E106" s="100"/>
      <c r="F106" s="100"/>
      <c r="G106" s="100"/>
      <c r="H106" s="91">
        <v>0.05</v>
      </c>
      <c r="I106" s="100"/>
      <c r="J106" s="100"/>
      <c r="K106" s="100"/>
      <c r="L106" s="100"/>
      <c r="M106" s="100"/>
      <c r="N106" s="100"/>
      <c r="O106" s="100"/>
      <c r="P106" s="100"/>
      <c r="Q106" s="100"/>
      <c r="R106" s="91">
        <v>0.05</v>
      </c>
      <c r="S106" s="100"/>
      <c r="T106" s="100"/>
      <c r="U106" s="100"/>
      <c r="V106" s="91">
        <v>0.2</v>
      </c>
      <c r="W106" s="100"/>
      <c r="X106" s="100"/>
      <c r="Y106" s="100"/>
      <c r="Z106" s="91">
        <v>0.125</v>
      </c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91">
        <v>0.35</v>
      </c>
      <c r="BC106" s="91">
        <v>0.35</v>
      </c>
      <c r="BD106" s="100"/>
      <c r="BE106" s="100"/>
      <c r="BF106" s="100"/>
      <c r="BG106" s="100"/>
      <c r="BH106" s="100"/>
      <c r="BI106" s="91">
        <v>0.8</v>
      </c>
      <c r="BJ106" s="100"/>
      <c r="BK106" s="101"/>
    </row>
    <row r="107" spans="1:63">
      <c r="A107" s="99" t="s">
        <v>775</v>
      </c>
      <c r="B107" s="91">
        <v>1</v>
      </c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1"/>
    </row>
    <row r="108" spans="1:63">
      <c r="A108" s="99" t="s">
        <v>493</v>
      </c>
      <c r="B108" s="91">
        <v>0.25</v>
      </c>
      <c r="C108" s="100"/>
      <c r="D108" s="91">
        <v>0.72499999999999998</v>
      </c>
      <c r="E108" s="91">
        <v>1</v>
      </c>
      <c r="F108" s="91">
        <v>0.7</v>
      </c>
      <c r="G108" s="100"/>
      <c r="H108" s="91">
        <v>0.75</v>
      </c>
      <c r="I108" s="91">
        <v>1</v>
      </c>
      <c r="J108" s="100"/>
      <c r="K108" s="91">
        <v>1</v>
      </c>
      <c r="L108" s="91">
        <v>1</v>
      </c>
      <c r="M108" s="91">
        <v>0.25</v>
      </c>
      <c r="N108" s="91">
        <v>1</v>
      </c>
      <c r="O108" s="91">
        <v>1.05</v>
      </c>
      <c r="P108" s="100"/>
      <c r="Q108" s="100"/>
      <c r="R108" s="91">
        <v>4.5</v>
      </c>
      <c r="S108" s="100"/>
      <c r="T108" s="100"/>
      <c r="U108" s="100"/>
      <c r="V108" s="100"/>
      <c r="W108" s="100"/>
      <c r="X108" s="91">
        <v>0.75</v>
      </c>
      <c r="Y108" s="100"/>
      <c r="Z108" s="91">
        <v>2</v>
      </c>
      <c r="AA108" s="100"/>
      <c r="AB108" s="91">
        <v>1</v>
      </c>
      <c r="AC108" s="91">
        <v>1</v>
      </c>
      <c r="AD108" s="91">
        <v>0.95</v>
      </c>
      <c r="AE108" s="100"/>
      <c r="AF108" s="100"/>
      <c r="AG108" s="91">
        <v>1.0249999999999999</v>
      </c>
      <c r="AH108" s="100"/>
      <c r="AI108" s="91">
        <v>1.75</v>
      </c>
      <c r="AJ108" s="91">
        <v>1.425</v>
      </c>
      <c r="AK108" s="91">
        <v>1</v>
      </c>
      <c r="AL108" s="100"/>
      <c r="AM108" s="91">
        <v>1</v>
      </c>
      <c r="AN108" s="100"/>
      <c r="AO108" s="91">
        <v>1</v>
      </c>
      <c r="AP108" s="100"/>
      <c r="AQ108" s="100"/>
      <c r="AR108" s="100"/>
      <c r="AS108" s="91">
        <v>1.5</v>
      </c>
      <c r="AT108" s="100"/>
      <c r="AU108" s="91">
        <v>1</v>
      </c>
      <c r="AV108" s="100"/>
      <c r="AW108" s="91">
        <v>1</v>
      </c>
      <c r="AX108" s="91">
        <v>1.375</v>
      </c>
      <c r="AY108" s="100"/>
      <c r="AZ108" s="100"/>
      <c r="BA108" s="91">
        <v>1</v>
      </c>
      <c r="BB108" s="100"/>
      <c r="BC108" s="91">
        <v>1.7250000000000001</v>
      </c>
      <c r="BD108" s="91">
        <v>0.67500000000000004</v>
      </c>
      <c r="BE108" s="100"/>
      <c r="BF108" s="100"/>
      <c r="BG108" s="100"/>
      <c r="BH108" s="100"/>
      <c r="BI108" s="100"/>
      <c r="BJ108" s="100"/>
      <c r="BK108" s="101"/>
    </row>
    <row r="109" spans="1:63">
      <c r="A109" s="99" t="s">
        <v>495</v>
      </c>
      <c r="B109" s="100"/>
      <c r="C109" s="100"/>
      <c r="D109" s="100"/>
      <c r="E109" s="100"/>
      <c r="F109" s="100"/>
      <c r="G109" s="100"/>
      <c r="H109" s="100"/>
      <c r="I109" s="91">
        <v>1</v>
      </c>
      <c r="J109" s="100"/>
      <c r="K109" s="100"/>
      <c r="L109" s="91">
        <v>1</v>
      </c>
      <c r="M109" s="100"/>
      <c r="N109" s="100"/>
      <c r="O109" s="100"/>
      <c r="P109" s="100"/>
      <c r="Q109" s="100"/>
      <c r="R109" s="91">
        <v>2</v>
      </c>
      <c r="S109" s="100"/>
      <c r="T109" s="100"/>
      <c r="U109" s="100"/>
      <c r="V109" s="100"/>
      <c r="W109" s="100"/>
      <c r="X109" s="100"/>
      <c r="Y109" s="100"/>
      <c r="Z109" s="91">
        <v>5</v>
      </c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91">
        <v>2</v>
      </c>
      <c r="AX109" s="91">
        <v>1</v>
      </c>
      <c r="AY109" s="100"/>
      <c r="AZ109" s="100"/>
      <c r="BA109" s="100"/>
      <c r="BB109" s="100"/>
      <c r="BC109" s="91">
        <v>3</v>
      </c>
      <c r="BD109" s="100"/>
      <c r="BE109" s="100"/>
      <c r="BF109" s="100"/>
      <c r="BG109" s="100"/>
      <c r="BH109" s="100"/>
      <c r="BI109" s="100"/>
      <c r="BJ109" s="100"/>
      <c r="BK109" s="101"/>
    </row>
    <row r="110" spans="1:63">
      <c r="A110" s="99" t="s">
        <v>776</v>
      </c>
      <c r="B110" s="91">
        <v>0.15</v>
      </c>
      <c r="C110" s="100"/>
      <c r="D110" s="91">
        <v>0.75</v>
      </c>
      <c r="E110" s="91">
        <v>4.2</v>
      </c>
      <c r="F110" s="91">
        <v>1.1000000000000001</v>
      </c>
      <c r="G110" s="100"/>
      <c r="H110" s="91">
        <v>0.5625</v>
      </c>
      <c r="I110" s="91">
        <v>1</v>
      </c>
      <c r="J110" s="100"/>
      <c r="K110" s="91">
        <v>1</v>
      </c>
      <c r="L110" s="91">
        <v>1.5</v>
      </c>
      <c r="M110" s="91">
        <v>3</v>
      </c>
      <c r="N110" s="91">
        <v>1</v>
      </c>
      <c r="O110" s="91">
        <v>2</v>
      </c>
      <c r="P110" s="100"/>
      <c r="Q110" s="100"/>
      <c r="R110" s="91">
        <v>7.4999999999999997E-2</v>
      </c>
      <c r="S110" s="100"/>
      <c r="T110" s="100"/>
      <c r="U110" s="100"/>
      <c r="V110" s="100"/>
      <c r="W110" s="100"/>
      <c r="X110" s="91">
        <v>0.3</v>
      </c>
      <c r="Y110" s="100"/>
      <c r="Z110" s="91">
        <v>4.2</v>
      </c>
      <c r="AA110" s="100"/>
      <c r="AB110" s="91">
        <v>1</v>
      </c>
      <c r="AC110" s="91">
        <v>1</v>
      </c>
      <c r="AD110" s="91">
        <v>3</v>
      </c>
      <c r="AE110" s="100"/>
      <c r="AF110" s="100"/>
      <c r="AG110" s="91">
        <v>0.35</v>
      </c>
      <c r="AH110" s="100"/>
      <c r="AI110" s="91">
        <v>1.825</v>
      </c>
      <c r="AJ110" s="91">
        <v>0.1</v>
      </c>
      <c r="AK110" s="91">
        <v>7.4999999999999997E-2</v>
      </c>
      <c r="AL110" s="100"/>
      <c r="AM110" s="91">
        <v>1</v>
      </c>
      <c r="AN110" s="100"/>
      <c r="AO110" s="91">
        <v>1</v>
      </c>
      <c r="AP110" s="100"/>
      <c r="AQ110" s="100"/>
      <c r="AR110" s="100"/>
      <c r="AS110" s="91">
        <v>5.25</v>
      </c>
      <c r="AT110" s="100"/>
      <c r="AU110" s="91">
        <v>4.2</v>
      </c>
      <c r="AV110" s="100"/>
      <c r="AW110" s="91">
        <v>1</v>
      </c>
      <c r="AX110" s="91">
        <v>1</v>
      </c>
      <c r="AY110" s="100"/>
      <c r="AZ110" s="100"/>
      <c r="BA110" s="91">
        <v>2.9750000000000001</v>
      </c>
      <c r="BB110" s="100"/>
      <c r="BC110" s="91">
        <v>0.52500000000000002</v>
      </c>
      <c r="BD110" s="91">
        <v>1</v>
      </c>
      <c r="BE110" s="100"/>
      <c r="BF110" s="100"/>
      <c r="BG110" s="100"/>
      <c r="BH110" s="100"/>
      <c r="BI110" s="100"/>
      <c r="BJ110" s="100"/>
      <c r="BK110" s="101"/>
    </row>
    <row r="111" spans="1:63">
      <c r="A111" s="99" t="s">
        <v>777</v>
      </c>
      <c r="B111" s="91">
        <v>0.35</v>
      </c>
      <c r="C111" s="100"/>
      <c r="D111" s="91">
        <v>0.25</v>
      </c>
      <c r="E111" s="91">
        <v>0.1</v>
      </c>
      <c r="F111" s="91">
        <v>0.6</v>
      </c>
      <c r="G111" s="100"/>
      <c r="H111" s="91">
        <v>0.75</v>
      </c>
      <c r="I111" s="91">
        <v>0.25</v>
      </c>
      <c r="J111" s="100"/>
      <c r="K111" s="91">
        <v>0.35</v>
      </c>
      <c r="L111" s="91">
        <v>0.3</v>
      </c>
      <c r="M111" s="91">
        <v>0.27500000000000002</v>
      </c>
      <c r="N111" s="91">
        <v>0.2</v>
      </c>
      <c r="O111" s="91">
        <v>0.6</v>
      </c>
      <c r="P111" s="100"/>
      <c r="Q111" s="100"/>
      <c r="R111" s="91">
        <v>1.2250000000000001</v>
      </c>
      <c r="S111" s="100"/>
      <c r="T111" s="100"/>
      <c r="U111" s="100"/>
      <c r="V111" s="100"/>
      <c r="W111" s="100"/>
      <c r="X111" s="100"/>
      <c r="Y111" s="100"/>
      <c r="Z111" s="91">
        <v>1.2</v>
      </c>
      <c r="AA111" s="100"/>
      <c r="AB111" s="91">
        <v>0.2</v>
      </c>
      <c r="AC111" s="91">
        <v>0.2</v>
      </c>
      <c r="AD111" s="91">
        <v>0.45</v>
      </c>
      <c r="AE111" s="100"/>
      <c r="AF111" s="100"/>
      <c r="AG111" s="91">
        <v>0.65</v>
      </c>
      <c r="AH111" s="100"/>
      <c r="AI111" s="91">
        <v>0.35</v>
      </c>
      <c r="AJ111" s="91">
        <v>0.22500000000000001</v>
      </c>
      <c r="AK111" s="91">
        <v>0.85</v>
      </c>
      <c r="AL111" s="100"/>
      <c r="AM111" s="91">
        <v>0.8</v>
      </c>
      <c r="AN111" s="100"/>
      <c r="AO111" s="91">
        <v>1</v>
      </c>
      <c r="AP111" s="100"/>
      <c r="AQ111" s="100"/>
      <c r="AR111" s="100"/>
      <c r="AS111" s="91">
        <v>1.75</v>
      </c>
      <c r="AT111" s="100"/>
      <c r="AU111" s="91">
        <v>0.25</v>
      </c>
      <c r="AV111" s="100"/>
      <c r="AW111" s="91">
        <v>1</v>
      </c>
      <c r="AX111" s="91">
        <v>4.2374999999999998</v>
      </c>
      <c r="AY111" s="100"/>
      <c r="AZ111" s="100"/>
      <c r="BA111" s="100"/>
      <c r="BB111" s="100"/>
      <c r="BC111" s="91">
        <v>1.25</v>
      </c>
      <c r="BD111" s="91">
        <v>0.52500000000000002</v>
      </c>
      <c r="BE111" s="100"/>
      <c r="BF111" s="100"/>
      <c r="BG111" s="100"/>
      <c r="BH111" s="100"/>
      <c r="BI111" s="100"/>
      <c r="BJ111" s="100"/>
      <c r="BK111" s="101"/>
    </row>
    <row r="112" spans="1:63">
      <c r="A112" s="99" t="s">
        <v>497</v>
      </c>
      <c r="B112" s="100"/>
      <c r="C112" s="100"/>
      <c r="D112" s="100"/>
      <c r="E112" s="100"/>
      <c r="F112" s="100"/>
      <c r="G112" s="100"/>
      <c r="H112" s="91">
        <v>7.4999999999999997E-2</v>
      </c>
      <c r="I112" s="100"/>
      <c r="J112" s="100"/>
      <c r="K112" s="100"/>
      <c r="L112" s="100"/>
      <c r="M112" s="100"/>
      <c r="N112" s="100"/>
      <c r="O112" s="91">
        <v>0.17499999999999999</v>
      </c>
      <c r="P112" s="100"/>
      <c r="Q112" s="100"/>
      <c r="R112" s="91">
        <v>1.1000000000000001</v>
      </c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91">
        <v>0.3</v>
      </c>
      <c r="AH112" s="100"/>
      <c r="AI112" s="91">
        <v>0.5</v>
      </c>
      <c r="AJ112" s="91">
        <v>0.1</v>
      </c>
      <c r="AK112" s="100"/>
      <c r="AL112" s="100"/>
      <c r="AM112" s="100"/>
      <c r="AN112" s="100"/>
      <c r="AO112" s="100"/>
      <c r="AP112" s="100"/>
      <c r="AQ112" s="100"/>
      <c r="AR112" s="100"/>
      <c r="AS112" s="91">
        <v>0.2</v>
      </c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91">
        <v>1.0874999999999999</v>
      </c>
      <c r="BD112" s="100"/>
      <c r="BE112" s="100"/>
      <c r="BF112" s="100"/>
      <c r="BG112" s="100"/>
      <c r="BH112" s="100"/>
      <c r="BI112" s="100"/>
      <c r="BJ112" s="100"/>
      <c r="BK112" s="101"/>
    </row>
    <row r="113" spans="1:63">
      <c r="A113" s="99" t="s">
        <v>499</v>
      </c>
      <c r="B113" s="100"/>
      <c r="C113" s="100"/>
      <c r="D113" s="91">
        <v>0.2</v>
      </c>
      <c r="E113" s="91">
        <v>0.17499999999999999</v>
      </c>
      <c r="F113" s="100"/>
      <c r="G113" s="100"/>
      <c r="H113" s="100"/>
      <c r="I113" s="100"/>
      <c r="J113" s="100"/>
      <c r="K113" s="91">
        <v>0.6</v>
      </c>
      <c r="L113" s="91">
        <v>0.3</v>
      </c>
      <c r="M113" s="100"/>
      <c r="N113" s="100"/>
      <c r="O113" s="91">
        <v>0.05</v>
      </c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91">
        <v>0.5</v>
      </c>
      <c r="AA113" s="100"/>
      <c r="AB113" s="91">
        <v>1</v>
      </c>
      <c r="AC113" s="91">
        <v>0.5</v>
      </c>
      <c r="AD113" s="100"/>
      <c r="AE113" s="100"/>
      <c r="AF113" s="100"/>
      <c r="AG113" s="100"/>
      <c r="AH113" s="100"/>
      <c r="AI113" s="91">
        <v>0.35</v>
      </c>
      <c r="AJ113" s="100"/>
      <c r="AK113" s="91">
        <v>0.75</v>
      </c>
      <c r="AL113" s="100"/>
      <c r="AM113" s="91">
        <v>0.2</v>
      </c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91">
        <v>0.13750000000000001</v>
      </c>
      <c r="AY113" s="100"/>
      <c r="AZ113" s="100"/>
      <c r="BA113" s="91">
        <v>0.57499999999999996</v>
      </c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1"/>
    </row>
    <row r="114" spans="1:63">
      <c r="A114" s="99" t="s">
        <v>501</v>
      </c>
      <c r="B114" s="91">
        <v>2</v>
      </c>
      <c r="C114" s="100"/>
      <c r="D114" s="91">
        <v>0.52500000000000002</v>
      </c>
      <c r="E114" s="91">
        <v>0.45</v>
      </c>
      <c r="F114" s="91">
        <v>0.55000000000000004</v>
      </c>
      <c r="G114" s="100"/>
      <c r="H114" s="91">
        <v>0.3</v>
      </c>
      <c r="I114" s="91">
        <v>1</v>
      </c>
      <c r="J114" s="100"/>
      <c r="K114" s="91">
        <v>1.4</v>
      </c>
      <c r="L114" s="91">
        <v>1</v>
      </c>
      <c r="M114" s="91">
        <v>0.625</v>
      </c>
      <c r="N114" s="100"/>
      <c r="O114" s="91">
        <v>0.45</v>
      </c>
      <c r="P114" s="100"/>
      <c r="Q114" s="100"/>
      <c r="R114" s="91">
        <v>2</v>
      </c>
      <c r="S114" s="100"/>
      <c r="T114" s="100"/>
      <c r="U114" s="100"/>
      <c r="V114" s="100"/>
      <c r="W114" s="100"/>
      <c r="X114" s="100"/>
      <c r="Y114" s="100"/>
      <c r="Z114" s="91">
        <v>2.2000000000000002</v>
      </c>
      <c r="AA114" s="100"/>
      <c r="AB114" s="91">
        <v>1</v>
      </c>
      <c r="AC114" s="100"/>
      <c r="AD114" s="91">
        <v>0.75</v>
      </c>
      <c r="AE114" s="100"/>
      <c r="AF114" s="100"/>
      <c r="AG114" s="91">
        <v>0.72499999999999998</v>
      </c>
      <c r="AH114" s="100"/>
      <c r="AI114" s="91">
        <v>0.52500000000000002</v>
      </c>
      <c r="AJ114" s="91">
        <v>0.3</v>
      </c>
      <c r="AK114" s="100"/>
      <c r="AL114" s="100"/>
      <c r="AM114" s="91">
        <v>0.8</v>
      </c>
      <c r="AN114" s="100"/>
      <c r="AO114" s="91">
        <v>1</v>
      </c>
      <c r="AP114" s="100"/>
      <c r="AQ114" s="100"/>
      <c r="AR114" s="100"/>
      <c r="AS114" s="91">
        <v>1</v>
      </c>
      <c r="AT114" s="100"/>
      <c r="AU114" s="100"/>
      <c r="AV114" s="100"/>
      <c r="AW114" s="91">
        <v>1</v>
      </c>
      <c r="AX114" s="100"/>
      <c r="AY114" s="100"/>
      <c r="AZ114" s="100"/>
      <c r="BA114" s="100"/>
      <c r="BB114" s="100"/>
      <c r="BC114" s="91">
        <v>3.35</v>
      </c>
      <c r="BD114" s="91">
        <v>0.75</v>
      </c>
      <c r="BE114" s="100"/>
      <c r="BF114" s="100"/>
      <c r="BG114" s="100"/>
      <c r="BH114" s="100"/>
      <c r="BI114" s="100"/>
      <c r="BJ114" s="100"/>
      <c r="BK114" s="101"/>
    </row>
    <row r="115" spans="1:63">
      <c r="A115" s="99" t="s">
        <v>503</v>
      </c>
      <c r="B115" s="91">
        <v>0.4</v>
      </c>
      <c r="C115" s="100"/>
      <c r="D115" s="91">
        <v>0.17499999999999999</v>
      </c>
      <c r="E115" s="100"/>
      <c r="F115" s="100"/>
      <c r="G115" s="100"/>
      <c r="H115" s="91">
        <v>0.1</v>
      </c>
      <c r="I115" s="91">
        <v>0.1</v>
      </c>
      <c r="J115" s="100"/>
      <c r="K115" s="100"/>
      <c r="L115" s="100"/>
      <c r="M115" s="100"/>
      <c r="N115" s="100"/>
      <c r="O115" s="100"/>
      <c r="P115" s="100"/>
      <c r="Q115" s="100"/>
      <c r="R115" s="91">
        <v>0.2</v>
      </c>
      <c r="S115" s="100"/>
      <c r="T115" s="100"/>
      <c r="U115" s="100"/>
      <c r="V115" s="100"/>
      <c r="W115" s="100"/>
      <c r="X115" s="91">
        <v>0.15</v>
      </c>
      <c r="Y115" s="100"/>
      <c r="Z115" s="91">
        <v>0.6</v>
      </c>
      <c r="AA115" s="100"/>
      <c r="AB115" s="91">
        <v>0.15</v>
      </c>
      <c r="AC115" s="100"/>
      <c r="AD115" s="91">
        <v>0.3</v>
      </c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1">
        <v>0.3</v>
      </c>
      <c r="AV115" s="100"/>
      <c r="AW115" s="100"/>
      <c r="AX115" s="100"/>
      <c r="AY115" s="100"/>
      <c r="AZ115" s="100"/>
      <c r="BA115" s="91">
        <v>0.5</v>
      </c>
      <c r="BB115" s="100"/>
      <c r="BC115" s="91">
        <v>7.4999999999999997E-2</v>
      </c>
      <c r="BD115" s="91">
        <v>2.25</v>
      </c>
      <c r="BE115" s="100"/>
      <c r="BF115" s="100"/>
      <c r="BG115" s="100"/>
      <c r="BH115" s="100"/>
      <c r="BI115" s="100"/>
      <c r="BJ115" s="100"/>
      <c r="BK115" s="101"/>
    </row>
    <row r="116" spans="1:63">
      <c r="A116" s="99" t="s">
        <v>505</v>
      </c>
      <c r="B116" s="91">
        <v>1</v>
      </c>
      <c r="C116" s="100"/>
      <c r="D116" s="91">
        <v>1</v>
      </c>
      <c r="E116" s="91">
        <v>0.46250000000000002</v>
      </c>
      <c r="F116" s="91">
        <v>0.2</v>
      </c>
      <c r="G116" s="100"/>
      <c r="H116" s="91">
        <v>0.35</v>
      </c>
      <c r="I116" s="91">
        <v>1</v>
      </c>
      <c r="J116" s="100"/>
      <c r="K116" s="91">
        <v>1</v>
      </c>
      <c r="L116" s="91">
        <v>1</v>
      </c>
      <c r="M116" s="91">
        <v>0.33750000000000002</v>
      </c>
      <c r="N116" s="100"/>
      <c r="O116" s="91">
        <v>0.4</v>
      </c>
      <c r="P116" s="100"/>
      <c r="Q116" s="100"/>
      <c r="R116" s="91">
        <v>1.5</v>
      </c>
      <c r="S116" s="100"/>
      <c r="T116" s="100"/>
      <c r="U116" s="100"/>
      <c r="V116" s="100"/>
      <c r="W116" s="100"/>
      <c r="X116" s="91">
        <v>0.3125</v>
      </c>
      <c r="Y116" s="100"/>
      <c r="Z116" s="91">
        <v>1.1499999999999999</v>
      </c>
      <c r="AA116" s="100"/>
      <c r="AB116" s="91">
        <v>0.6</v>
      </c>
      <c r="AC116" s="100"/>
      <c r="AD116" s="91">
        <v>0.75</v>
      </c>
      <c r="AE116" s="100"/>
      <c r="AF116" s="100"/>
      <c r="AG116" s="91">
        <v>0.6</v>
      </c>
      <c r="AH116" s="100"/>
      <c r="AI116" s="91">
        <v>0.17499999999999999</v>
      </c>
      <c r="AJ116" s="91">
        <v>0.32500000000000001</v>
      </c>
      <c r="AK116" s="100"/>
      <c r="AL116" s="100"/>
      <c r="AM116" s="91">
        <v>0.8</v>
      </c>
      <c r="AN116" s="100"/>
      <c r="AO116" s="91">
        <v>0.6</v>
      </c>
      <c r="AP116" s="100"/>
      <c r="AQ116" s="100"/>
      <c r="AR116" s="100"/>
      <c r="AS116" s="91">
        <v>0.5</v>
      </c>
      <c r="AT116" s="100"/>
      <c r="AU116" s="91">
        <v>1.1000000000000001</v>
      </c>
      <c r="AV116" s="100"/>
      <c r="AW116" s="91">
        <v>2.2000000000000002</v>
      </c>
      <c r="AX116" s="91">
        <v>1.8625</v>
      </c>
      <c r="AY116" s="100"/>
      <c r="AZ116" s="100"/>
      <c r="BA116" s="91">
        <v>1.85</v>
      </c>
      <c r="BB116" s="100"/>
      <c r="BC116" s="91">
        <v>2.3250000000000002</v>
      </c>
      <c r="BD116" s="91">
        <v>2.25</v>
      </c>
      <c r="BE116" s="100"/>
      <c r="BF116" s="100"/>
      <c r="BG116" s="100"/>
      <c r="BH116" s="100"/>
      <c r="BI116" s="100"/>
      <c r="BJ116" s="100"/>
      <c r="BK116" s="101"/>
    </row>
    <row r="117" spans="1:63">
      <c r="A117" s="99" t="s">
        <v>778</v>
      </c>
      <c r="B117" s="91">
        <v>0.52500000000000002</v>
      </c>
      <c r="C117" s="100"/>
      <c r="D117" s="100"/>
      <c r="E117" s="91">
        <v>0.1</v>
      </c>
      <c r="F117" s="100"/>
      <c r="G117" s="100"/>
      <c r="H117" s="91">
        <v>0.52500000000000002</v>
      </c>
      <c r="I117" s="100"/>
      <c r="J117" s="100"/>
      <c r="K117" s="91">
        <v>0.35</v>
      </c>
      <c r="L117" s="100"/>
      <c r="M117" s="100"/>
      <c r="N117" s="100"/>
      <c r="O117" s="91">
        <v>0.3</v>
      </c>
      <c r="P117" s="100"/>
      <c r="Q117" s="100"/>
      <c r="R117" s="91">
        <v>0.4</v>
      </c>
      <c r="S117" s="100"/>
      <c r="T117" s="100"/>
      <c r="U117" s="100"/>
      <c r="V117" s="100"/>
      <c r="W117" s="100"/>
      <c r="X117" s="91">
        <v>0.25</v>
      </c>
      <c r="Y117" s="100"/>
      <c r="Z117" s="91">
        <v>0.85</v>
      </c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91">
        <v>0.67500000000000004</v>
      </c>
      <c r="BB117" s="100"/>
      <c r="BC117" s="100"/>
      <c r="BD117" s="91">
        <v>1.2250000000000001</v>
      </c>
      <c r="BE117" s="100"/>
      <c r="BF117" s="100"/>
      <c r="BG117" s="100"/>
      <c r="BH117" s="100"/>
      <c r="BI117" s="100"/>
      <c r="BJ117" s="100"/>
      <c r="BK117" s="101"/>
    </row>
    <row r="118" spans="1:63">
      <c r="A118" s="99" t="s">
        <v>507</v>
      </c>
      <c r="B118" s="91">
        <v>0.2</v>
      </c>
      <c r="C118" s="100"/>
      <c r="D118" s="100"/>
      <c r="E118" s="91">
        <v>0.05</v>
      </c>
      <c r="F118" s="100"/>
      <c r="G118" s="100"/>
      <c r="H118" s="91">
        <v>7.4999999999999997E-2</v>
      </c>
      <c r="I118" s="100"/>
      <c r="J118" s="100"/>
      <c r="K118" s="100"/>
      <c r="L118" s="100"/>
      <c r="M118" s="100"/>
      <c r="N118" s="100"/>
      <c r="O118" s="100"/>
      <c r="P118" s="100"/>
      <c r="Q118" s="100"/>
      <c r="R118" s="91">
        <v>0.4</v>
      </c>
      <c r="S118" s="100"/>
      <c r="T118" s="100"/>
      <c r="U118" s="100"/>
      <c r="V118" s="100"/>
      <c r="W118" s="100"/>
      <c r="X118" s="100"/>
      <c r="Y118" s="100"/>
      <c r="Z118" s="91">
        <v>0.5</v>
      </c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91">
        <v>0.2</v>
      </c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91">
        <v>0.88749999999999996</v>
      </c>
      <c r="BB118" s="100"/>
      <c r="BC118" s="100"/>
      <c r="BD118" s="91">
        <v>1</v>
      </c>
      <c r="BE118" s="100"/>
      <c r="BF118" s="100"/>
      <c r="BG118" s="100"/>
      <c r="BH118" s="100"/>
      <c r="BI118" s="100"/>
      <c r="BJ118" s="100"/>
      <c r="BK118" s="101"/>
    </row>
    <row r="119" spans="1:63">
      <c r="A119" s="99" t="s">
        <v>509</v>
      </c>
      <c r="B119" s="91">
        <v>0.6</v>
      </c>
      <c r="C119" s="100"/>
      <c r="D119" s="100"/>
      <c r="E119" s="91">
        <v>0.375</v>
      </c>
      <c r="F119" s="91">
        <v>0.05</v>
      </c>
      <c r="G119" s="100"/>
      <c r="H119" s="91">
        <v>0.22500000000000001</v>
      </c>
      <c r="I119" s="91">
        <v>0.1</v>
      </c>
      <c r="J119" s="100"/>
      <c r="K119" s="91">
        <v>0.4</v>
      </c>
      <c r="L119" s="91">
        <v>0.2</v>
      </c>
      <c r="M119" s="100"/>
      <c r="N119" s="100"/>
      <c r="O119" s="91">
        <v>0.4</v>
      </c>
      <c r="P119" s="100"/>
      <c r="Q119" s="100"/>
      <c r="R119" s="91">
        <v>0.7</v>
      </c>
      <c r="S119" s="100"/>
      <c r="T119" s="100"/>
      <c r="U119" s="100"/>
      <c r="V119" s="100"/>
      <c r="W119" s="100"/>
      <c r="X119" s="91">
        <v>0.42499999999999999</v>
      </c>
      <c r="Y119" s="100"/>
      <c r="Z119" s="91">
        <v>2.6</v>
      </c>
      <c r="AA119" s="100"/>
      <c r="AB119" s="91">
        <v>0.4</v>
      </c>
      <c r="AC119" s="100"/>
      <c r="AD119" s="100"/>
      <c r="AE119" s="100"/>
      <c r="AF119" s="100"/>
      <c r="AG119" s="100"/>
      <c r="AH119" s="100"/>
      <c r="AI119" s="91">
        <v>0.17499999999999999</v>
      </c>
      <c r="AJ119" s="91">
        <v>0.17499999999999999</v>
      </c>
      <c r="AK119" s="100"/>
      <c r="AL119" s="100"/>
      <c r="AM119" s="91">
        <v>0.3</v>
      </c>
      <c r="AN119" s="100"/>
      <c r="AO119" s="91">
        <v>0.2</v>
      </c>
      <c r="AP119" s="100"/>
      <c r="AQ119" s="100"/>
      <c r="AR119" s="100"/>
      <c r="AS119" s="91">
        <v>0.4</v>
      </c>
      <c r="AT119" s="100"/>
      <c r="AU119" s="91">
        <v>0.6</v>
      </c>
      <c r="AV119" s="100"/>
      <c r="AW119" s="91">
        <v>0.5</v>
      </c>
      <c r="AX119" s="100"/>
      <c r="AY119" s="100"/>
      <c r="AZ119" s="100"/>
      <c r="BA119" s="91">
        <v>2.8250000000000002</v>
      </c>
      <c r="BB119" s="100"/>
      <c r="BC119" s="91">
        <v>1.075</v>
      </c>
      <c r="BD119" s="91">
        <v>0.75</v>
      </c>
      <c r="BE119" s="100"/>
      <c r="BF119" s="100"/>
      <c r="BG119" s="100"/>
      <c r="BH119" s="100"/>
      <c r="BI119" s="100"/>
      <c r="BJ119" s="100"/>
      <c r="BK119" s="101"/>
    </row>
    <row r="120" spans="1:63">
      <c r="A120" s="99" t="s">
        <v>779</v>
      </c>
      <c r="B120" s="91">
        <v>0.1</v>
      </c>
      <c r="C120" s="100"/>
      <c r="D120" s="100"/>
      <c r="E120" s="100"/>
      <c r="F120" s="100"/>
      <c r="G120" s="100"/>
      <c r="H120" s="91">
        <v>0.22500000000000001</v>
      </c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91">
        <v>4.2</v>
      </c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91">
        <v>1</v>
      </c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1"/>
    </row>
    <row r="121" spans="1:63">
      <c r="A121" s="99" t="s">
        <v>780</v>
      </c>
      <c r="B121" s="91">
        <v>0.3</v>
      </c>
      <c r="C121" s="100"/>
      <c r="D121" s="100"/>
      <c r="E121" s="91">
        <v>0.1</v>
      </c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91">
        <v>0.3</v>
      </c>
      <c r="S121" s="100"/>
      <c r="T121" s="100"/>
      <c r="U121" s="100"/>
      <c r="V121" s="100"/>
      <c r="W121" s="100"/>
      <c r="X121" s="91">
        <v>0.25</v>
      </c>
      <c r="Y121" s="100"/>
      <c r="Z121" s="91">
        <v>1</v>
      </c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91">
        <v>0.5</v>
      </c>
      <c r="BB121" s="100"/>
      <c r="BC121" s="100"/>
      <c r="BD121" s="91">
        <v>0.75</v>
      </c>
      <c r="BE121" s="100"/>
      <c r="BF121" s="100"/>
      <c r="BG121" s="100"/>
      <c r="BH121" s="100"/>
      <c r="BI121" s="100"/>
      <c r="BJ121" s="100"/>
      <c r="BK121" s="101"/>
    </row>
    <row r="122" spans="1:63">
      <c r="A122" s="99" t="s">
        <v>511</v>
      </c>
      <c r="B122" s="91">
        <v>0.8</v>
      </c>
      <c r="C122" s="100"/>
      <c r="D122" s="91">
        <v>0.15</v>
      </c>
      <c r="E122" s="91">
        <v>0.375</v>
      </c>
      <c r="F122" s="100"/>
      <c r="G122" s="100"/>
      <c r="H122" s="91">
        <v>0.27500000000000002</v>
      </c>
      <c r="I122" s="91">
        <v>0.1</v>
      </c>
      <c r="J122" s="100"/>
      <c r="K122" s="91">
        <v>0.4</v>
      </c>
      <c r="L122" s="91">
        <v>0.5</v>
      </c>
      <c r="M122" s="100"/>
      <c r="N122" s="100"/>
      <c r="O122" s="91">
        <v>0.41249999999999998</v>
      </c>
      <c r="P122" s="100"/>
      <c r="Q122" s="100"/>
      <c r="R122" s="91">
        <v>1.4</v>
      </c>
      <c r="S122" s="100"/>
      <c r="T122" s="100"/>
      <c r="U122" s="100"/>
      <c r="V122" s="100"/>
      <c r="W122" s="100"/>
      <c r="X122" s="91">
        <v>0.26250000000000001</v>
      </c>
      <c r="Y122" s="100"/>
      <c r="Z122" s="91">
        <v>1.1000000000000001</v>
      </c>
      <c r="AA122" s="100"/>
      <c r="AB122" s="91">
        <v>0.6</v>
      </c>
      <c r="AC122" s="100"/>
      <c r="AD122" s="91">
        <v>0.3</v>
      </c>
      <c r="AE122" s="100"/>
      <c r="AF122" s="100"/>
      <c r="AG122" s="91">
        <v>0.3</v>
      </c>
      <c r="AH122" s="100"/>
      <c r="AI122" s="91">
        <v>0.25</v>
      </c>
      <c r="AJ122" s="91">
        <v>0.67500000000000004</v>
      </c>
      <c r="AK122" s="100"/>
      <c r="AL122" s="100"/>
      <c r="AM122" s="91">
        <v>0.4</v>
      </c>
      <c r="AN122" s="91">
        <v>0.2</v>
      </c>
      <c r="AO122" s="100"/>
      <c r="AP122" s="100"/>
      <c r="AQ122" s="100"/>
      <c r="AR122" s="100"/>
      <c r="AS122" s="91">
        <v>0.4</v>
      </c>
      <c r="AT122" s="100"/>
      <c r="AU122" s="91">
        <v>0.4</v>
      </c>
      <c r="AV122" s="100"/>
      <c r="AW122" s="91">
        <v>0.8</v>
      </c>
      <c r="AX122" s="91">
        <v>0.72499999999999998</v>
      </c>
      <c r="AY122" s="100"/>
      <c r="AZ122" s="100"/>
      <c r="BA122" s="91">
        <v>1</v>
      </c>
      <c r="BB122" s="100"/>
      <c r="BC122" s="91">
        <v>0.7</v>
      </c>
      <c r="BD122" s="91">
        <v>0.75</v>
      </c>
      <c r="BE122" s="100"/>
      <c r="BF122" s="100"/>
      <c r="BG122" s="100"/>
      <c r="BH122" s="100"/>
      <c r="BI122" s="100"/>
      <c r="BJ122" s="100"/>
      <c r="BK122" s="101"/>
    </row>
    <row r="123" spans="1:63">
      <c r="A123" s="99" t="s">
        <v>781</v>
      </c>
      <c r="B123" s="91">
        <v>0.4</v>
      </c>
      <c r="C123" s="100"/>
      <c r="D123" s="100"/>
      <c r="E123" s="91">
        <v>7.4999999999999997E-2</v>
      </c>
      <c r="F123" s="100"/>
      <c r="G123" s="100"/>
      <c r="H123" s="100"/>
      <c r="I123" s="100"/>
      <c r="J123" s="100"/>
      <c r="K123" s="91">
        <v>0.125</v>
      </c>
      <c r="L123" s="100"/>
      <c r="M123" s="100"/>
      <c r="N123" s="100"/>
      <c r="O123" s="91">
        <v>0.1</v>
      </c>
      <c r="P123" s="100"/>
      <c r="Q123" s="100"/>
      <c r="R123" s="91">
        <v>0.6</v>
      </c>
      <c r="S123" s="100"/>
      <c r="T123" s="100"/>
      <c r="U123" s="100"/>
      <c r="V123" s="100"/>
      <c r="W123" s="100"/>
      <c r="X123" s="91">
        <v>0.2</v>
      </c>
      <c r="Y123" s="100"/>
      <c r="Z123" s="91">
        <v>0.75</v>
      </c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91">
        <v>0.51249999999999996</v>
      </c>
      <c r="BB123" s="100"/>
      <c r="BC123" s="100"/>
      <c r="BD123" s="91">
        <v>0.15</v>
      </c>
      <c r="BE123" s="100"/>
      <c r="BF123" s="100"/>
      <c r="BG123" s="100"/>
      <c r="BH123" s="100"/>
      <c r="BI123" s="100"/>
      <c r="BJ123" s="100"/>
      <c r="BK123" s="101"/>
    </row>
    <row r="124" spans="1:63">
      <c r="A124" s="99" t="s">
        <v>513</v>
      </c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91">
        <v>0.2</v>
      </c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91">
        <v>0.15</v>
      </c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91">
        <v>2.0750000000000002</v>
      </c>
      <c r="BD124" s="100"/>
      <c r="BE124" s="100"/>
      <c r="BF124" s="100"/>
      <c r="BG124" s="100"/>
      <c r="BH124" s="100"/>
      <c r="BI124" s="100"/>
      <c r="BJ124" s="100"/>
      <c r="BK124" s="101"/>
    </row>
    <row r="125" spans="1:63">
      <c r="A125" s="99" t="s">
        <v>515</v>
      </c>
      <c r="B125" s="91">
        <v>0.8</v>
      </c>
      <c r="C125" s="100"/>
      <c r="D125" s="100"/>
      <c r="E125" s="91">
        <v>0.05</v>
      </c>
      <c r="F125" s="100"/>
      <c r="G125" s="100"/>
      <c r="H125" s="91">
        <v>0.22500000000000001</v>
      </c>
      <c r="I125" s="100"/>
      <c r="J125" s="100"/>
      <c r="K125" s="91">
        <v>1</v>
      </c>
      <c r="L125" s="100"/>
      <c r="M125" s="100"/>
      <c r="N125" s="100"/>
      <c r="O125" s="100"/>
      <c r="P125" s="100"/>
      <c r="Q125" s="100"/>
      <c r="R125" s="91">
        <v>2.4750000000000001</v>
      </c>
      <c r="S125" s="100"/>
      <c r="T125" s="100"/>
      <c r="U125" s="100"/>
      <c r="V125" s="100"/>
      <c r="W125" s="100"/>
      <c r="X125" s="100"/>
      <c r="Y125" s="100"/>
      <c r="Z125" s="91">
        <v>2.4</v>
      </c>
      <c r="AA125" s="100"/>
      <c r="AB125" s="91">
        <v>0.65</v>
      </c>
      <c r="AC125" s="100"/>
      <c r="AD125" s="91">
        <v>0.3</v>
      </c>
      <c r="AE125" s="100"/>
      <c r="AF125" s="100"/>
      <c r="AG125" s="100"/>
      <c r="AH125" s="100"/>
      <c r="AI125" s="91">
        <v>0.05</v>
      </c>
      <c r="AJ125" s="91">
        <v>0.125</v>
      </c>
      <c r="AK125" s="100"/>
      <c r="AL125" s="100"/>
      <c r="AM125" s="91">
        <v>0.2</v>
      </c>
      <c r="AN125" s="100"/>
      <c r="AO125" s="100"/>
      <c r="AP125" s="100"/>
      <c r="AQ125" s="100"/>
      <c r="AR125" s="100"/>
      <c r="AS125" s="100"/>
      <c r="AT125" s="100"/>
      <c r="AU125" s="91">
        <v>0.6</v>
      </c>
      <c r="AV125" s="100"/>
      <c r="AW125" s="100"/>
      <c r="AX125" s="100"/>
      <c r="AY125" s="100"/>
      <c r="AZ125" s="100"/>
      <c r="BA125" s="100"/>
      <c r="BB125" s="91">
        <v>4</v>
      </c>
      <c r="BC125" s="100"/>
      <c r="BD125" s="91">
        <v>0.75</v>
      </c>
      <c r="BE125" s="100"/>
      <c r="BF125" s="100"/>
      <c r="BG125" s="100"/>
      <c r="BH125" s="100"/>
      <c r="BI125" s="100"/>
      <c r="BJ125" s="100"/>
      <c r="BK125" s="101"/>
    </row>
    <row r="126" spans="1:63">
      <c r="A126" s="99" t="s">
        <v>517</v>
      </c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91">
        <v>1</v>
      </c>
      <c r="S126" s="100"/>
      <c r="T126" s="100"/>
      <c r="U126" s="100"/>
      <c r="V126" s="100"/>
      <c r="W126" s="100"/>
      <c r="X126" s="100"/>
      <c r="Y126" s="100"/>
      <c r="Z126" s="91">
        <v>1</v>
      </c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  <c r="BF126" s="100"/>
      <c r="BG126" s="100"/>
      <c r="BH126" s="100"/>
      <c r="BI126" s="100"/>
      <c r="BJ126" s="100"/>
      <c r="BK126" s="101"/>
    </row>
    <row r="127" spans="1:63">
      <c r="A127" s="99" t="s">
        <v>782</v>
      </c>
      <c r="B127" s="91">
        <v>0.3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91">
        <v>0.2</v>
      </c>
      <c r="S127" s="100"/>
      <c r="T127" s="100"/>
      <c r="U127" s="100"/>
      <c r="V127" s="100"/>
      <c r="W127" s="100"/>
      <c r="X127" s="100"/>
      <c r="Y127" s="100"/>
      <c r="Z127" s="91">
        <v>4.2</v>
      </c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91">
        <v>1.625</v>
      </c>
      <c r="BC127" s="100"/>
      <c r="BD127" s="100"/>
      <c r="BE127" s="100"/>
      <c r="BF127" s="100"/>
      <c r="BG127" s="100"/>
      <c r="BH127" s="100"/>
      <c r="BI127" s="100"/>
      <c r="BJ127" s="100"/>
      <c r="BK127" s="101"/>
    </row>
    <row r="128" spans="1:63">
      <c r="A128" s="99" t="s">
        <v>783</v>
      </c>
      <c r="B128" s="91">
        <v>0.45</v>
      </c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91">
        <v>0.2</v>
      </c>
      <c r="S128" s="100"/>
      <c r="T128" s="100"/>
      <c r="U128" s="100"/>
      <c r="V128" s="100"/>
      <c r="W128" s="100"/>
      <c r="X128" s="100"/>
      <c r="Y128" s="100"/>
      <c r="Z128" s="91">
        <v>1.8</v>
      </c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91">
        <v>4.5</v>
      </c>
      <c r="BC128" s="100"/>
      <c r="BD128" s="100"/>
      <c r="BE128" s="100"/>
      <c r="BF128" s="100"/>
      <c r="BG128" s="100"/>
      <c r="BH128" s="100"/>
      <c r="BI128" s="100"/>
      <c r="BJ128" s="100"/>
      <c r="BK128" s="101"/>
    </row>
    <row r="129" spans="1:63">
      <c r="A129" s="99" t="s">
        <v>519</v>
      </c>
      <c r="B129" s="91">
        <v>0.75</v>
      </c>
      <c r="C129" s="100"/>
      <c r="D129" s="91">
        <v>0.05</v>
      </c>
      <c r="E129" s="91">
        <v>7.4999999999999997E-2</v>
      </c>
      <c r="F129" s="100"/>
      <c r="G129" s="100"/>
      <c r="H129" s="91">
        <v>0.4</v>
      </c>
      <c r="I129" s="100"/>
      <c r="J129" s="100"/>
      <c r="K129" s="100"/>
      <c r="L129" s="100"/>
      <c r="M129" s="100"/>
      <c r="N129" s="100"/>
      <c r="O129" s="91">
        <v>0.3</v>
      </c>
      <c r="P129" s="100"/>
      <c r="Q129" s="100"/>
      <c r="R129" s="91">
        <v>1.6</v>
      </c>
      <c r="S129" s="100"/>
      <c r="T129" s="100"/>
      <c r="U129" s="100"/>
      <c r="V129" s="100"/>
      <c r="W129" s="100"/>
      <c r="X129" s="100"/>
      <c r="Y129" s="100"/>
      <c r="Z129" s="91">
        <v>1.1000000000000001</v>
      </c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1">
        <v>0.75</v>
      </c>
      <c r="AV129" s="100"/>
      <c r="AW129" s="100"/>
      <c r="AX129" s="100"/>
      <c r="AY129" s="100"/>
      <c r="AZ129" s="100"/>
      <c r="BA129" s="91">
        <v>1.5</v>
      </c>
      <c r="BB129" s="100"/>
      <c r="BC129" s="91">
        <v>1.2749999999999999</v>
      </c>
      <c r="BD129" s="91">
        <v>2.4750000000000001</v>
      </c>
      <c r="BE129" s="100"/>
      <c r="BF129" s="100"/>
      <c r="BG129" s="100"/>
      <c r="BH129" s="100"/>
      <c r="BI129" s="100"/>
      <c r="BJ129" s="100"/>
      <c r="BK129" s="101"/>
    </row>
    <row r="130" spans="1:63">
      <c r="A130" s="99" t="s">
        <v>521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91">
        <v>1</v>
      </c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1"/>
    </row>
    <row r="131" spans="1:63">
      <c r="A131" s="99" t="s">
        <v>784</v>
      </c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91">
        <v>3.7499999999999999E-2</v>
      </c>
      <c r="S131" s="100"/>
      <c r="T131" s="100"/>
      <c r="U131" s="100"/>
      <c r="V131" s="100"/>
      <c r="W131" s="100"/>
      <c r="X131" s="100"/>
      <c r="Y131" s="100"/>
      <c r="Z131" s="91">
        <v>4.2</v>
      </c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91">
        <v>0.1</v>
      </c>
      <c r="BB131" s="100"/>
      <c r="BC131" s="91">
        <v>0.05</v>
      </c>
      <c r="BD131" s="100"/>
      <c r="BE131" s="100"/>
      <c r="BF131" s="100"/>
      <c r="BG131" s="100"/>
      <c r="BH131" s="100"/>
      <c r="BI131" s="100"/>
      <c r="BJ131" s="100"/>
      <c r="BK131" s="101"/>
    </row>
    <row r="132" spans="1:63">
      <c r="A132" s="99" t="s">
        <v>785</v>
      </c>
      <c r="B132" s="91">
        <v>0.1</v>
      </c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91">
        <v>1</v>
      </c>
      <c r="S132" s="100"/>
      <c r="T132" s="100"/>
      <c r="U132" s="100"/>
      <c r="V132" s="100"/>
      <c r="W132" s="100"/>
      <c r="X132" s="100"/>
      <c r="Y132" s="100"/>
      <c r="Z132" s="91">
        <v>0.2</v>
      </c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  <c r="AX132" s="100"/>
      <c r="AY132" s="100"/>
      <c r="AZ132" s="100"/>
      <c r="BA132" s="100"/>
      <c r="BB132" s="100"/>
      <c r="BC132" s="91">
        <v>0.05</v>
      </c>
      <c r="BD132" s="91">
        <v>0.25</v>
      </c>
      <c r="BE132" s="100"/>
      <c r="BF132" s="100"/>
      <c r="BG132" s="100"/>
      <c r="BH132" s="100"/>
      <c r="BI132" s="100"/>
      <c r="BJ132" s="100"/>
      <c r="BK132" s="101"/>
    </row>
    <row r="133" spans="1:63">
      <c r="A133" s="99" t="s">
        <v>523</v>
      </c>
      <c r="B133" s="100"/>
      <c r="C133" s="100"/>
      <c r="D133" s="100"/>
      <c r="E133" s="91">
        <v>0.45</v>
      </c>
      <c r="F133" s="100"/>
      <c r="G133" s="100"/>
      <c r="H133" s="91">
        <v>0.25</v>
      </c>
      <c r="I133" s="100"/>
      <c r="J133" s="100"/>
      <c r="K133" s="100"/>
      <c r="L133" s="100"/>
      <c r="M133" s="100"/>
      <c r="N133" s="100"/>
      <c r="O133" s="100"/>
      <c r="P133" s="100"/>
      <c r="Q133" s="100"/>
      <c r="R133" s="91">
        <v>1.05</v>
      </c>
      <c r="S133" s="100"/>
      <c r="T133" s="100"/>
      <c r="U133" s="100"/>
      <c r="V133" s="100"/>
      <c r="W133" s="100"/>
      <c r="X133" s="100"/>
      <c r="Y133" s="100"/>
      <c r="Z133" s="91">
        <v>2.0249999999999999</v>
      </c>
      <c r="AA133" s="100"/>
      <c r="AB133" s="100"/>
      <c r="AC133" s="100"/>
      <c r="AD133" s="91">
        <v>0.05</v>
      </c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100"/>
      <c r="AX133" s="100"/>
      <c r="AY133" s="100"/>
      <c r="AZ133" s="100"/>
      <c r="BA133" s="91">
        <v>2.1</v>
      </c>
      <c r="BB133" s="100"/>
      <c r="BC133" s="91">
        <v>0.25</v>
      </c>
      <c r="BD133" s="100"/>
      <c r="BE133" s="100"/>
      <c r="BF133" s="100"/>
      <c r="BG133" s="100"/>
      <c r="BH133" s="100"/>
      <c r="BI133" s="100"/>
      <c r="BJ133" s="100"/>
      <c r="BK133" s="101"/>
    </row>
    <row r="134" spans="1:63">
      <c r="A134" s="99" t="s">
        <v>525</v>
      </c>
      <c r="B134" s="91">
        <v>1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91">
        <v>1</v>
      </c>
      <c r="S134" s="100"/>
      <c r="T134" s="100"/>
      <c r="U134" s="100"/>
      <c r="V134" s="100"/>
      <c r="W134" s="100"/>
      <c r="X134" s="100"/>
      <c r="Y134" s="100"/>
      <c r="Z134" s="91">
        <v>1</v>
      </c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0"/>
      <c r="AY134" s="100"/>
      <c r="AZ134" s="100"/>
      <c r="BA134" s="100"/>
      <c r="BB134" s="100"/>
      <c r="BC134" s="100"/>
      <c r="BD134" s="100"/>
      <c r="BE134" s="100"/>
      <c r="BF134" s="100"/>
      <c r="BG134" s="100"/>
      <c r="BH134" s="100"/>
      <c r="BI134" s="100"/>
      <c r="BJ134" s="100"/>
      <c r="BK134" s="101"/>
    </row>
    <row r="135" spans="1:63">
      <c r="A135" s="99" t="s">
        <v>786</v>
      </c>
      <c r="B135" s="91">
        <v>0.6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91">
        <v>1</v>
      </c>
      <c r="S135" s="100"/>
      <c r="T135" s="100"/>
      <c r="U135" s="100"/>
      <c r="V135" s="100"/>
      <c r="W135" s="100"/>
      <c r="X135" s="100"/>
      <c r="Y135" s="100"/>
      <c r="Z135" s="91">
        <v>4.2</v>
      </c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  <c r="AX135" s="100"/>
      <c r="AY135" s="100"/>
      <c r="AZ135" s="100"/>
      <c r="BA135" s="91">
        <v>0.875</v>
      </c>
      <c r="BB135" s="100"/>
      <c r="BC135" s="100"/>
      <c r="BD135" s="100"/>
      <c r="BE135" s="100"/>
      <c r="BF135" s="100"/>
      <c r="BG135" s="100"/>
      <c r="BH135" s="100"/>
      <c r="BI135" s="100"/>
      <c r="BJ135" s="100"/>
      <c r="BK135" s="101"/>
    </row>
    <row r="136" spans="1:63">
      <c r="A136" s="99" t="s">
        <v>787</v>
      </c>
      <c r="B136" s="91">
        <v>0.7</v>
      </c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91">
        <v>0.25</v>
      </c>
      <c r="S136" s="100"/>
      <c r="T136" s="100"/>
      <c r="U136" s="100"/>
      <c r="V136" s="100"/>
      <c r="W136" s="100"/>
      <c r="X136" s="100"/>
      <c r="Y136" s="100"/>
      <c r="Z136" s="91">
        <v>0.1</v>
      </c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91">
        <v>0.375</v>
      </c>
      <c r="BB136" s="100"/>
      <c r="BC136" s="100"/>
      <c r="BD136" s="100"/>
      <c r="BE136" s="100"/>
      <c r="BF136" s="100"/>
      <c r="BG136" s="100"/>
      <c r="BH136" s="100"/>
      <c r="BI136" s="100"/>
      <c r="BJ136" s="100"/>
      <c r="BK136" s="101"/>
    </row>
    <row r="137" spans="1:63">
      <c r="A137" s="99" t="s">
        <v>527</v>
      </c>
      <c r="B137" s="91">
        <v>1.3</v>
      </c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91">
        <v>0.05</v>
      </c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91">
        <v>0.1</v>
      </c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  <c r="BI137" s="100"/>
      <c r="BJ137" s="100"/>
      <c r="BK137" s="101"/>
    </row>
    <row r="138" spans="1:63">
      <c r="A138" s="99" t="s">
        <v>529</v>
      </c>
      <c r="B138" s="91">
        <v>0.85</v>
      </c>
      <c r="C138" s="100"/>
      <c r="D138" s="91">
        <v>0.82499999999999996</v>
      </c>
      <c r="E138" s="91">
        <v>0.52500000000000002</v>
      </c>
      <c r="F138" s="91">
        <v>0.52500000000000002</v>
      </c>
      <c r="G138" s="100"/>
      <c r="H138" s="91">
        <v>0.92500000000000004</v>
      </c>
      <c r="I138" s="91">
        <v>0.8</v>
      </c>
      <c r="J138" s="100"/>
      <c r="K138" s="91">
        <v>0.875</v>
      </c>
      <c r="L138" s="91">
        <v>1.2</v>
      </c>
      <c r="M138" s="91">
        <v>0.21249999999999999</v>
      </c>
      <c r="N138" s="91">
        <v>0.4</v>
      </c>
      <c r="O138" s="91">
        <v>1.1625000000000001</v>
      </c>
      <c r="P138" s="100"/>
      <c r="Q138" s="100"/>
      <c r="R138" s="91">
        <v>3.5</v>
      </c>
      <c r="S138" s="100"/>
      <c r="T138" s="100"/>
      <c r="U138" s="100"/>
      <c r="V138" s="100"/>
      <c r="W138" s="100"/>
      <c r="X138" s="91">
        <v>0.5625</v>
      </c>
      <c r="Y138" s="100"/>
      <c r="Z138" s="91">
        <v>2.15</v>
      </c>
      <c r="AA138" s="100"/>
      <c r="AB138" s="91">
        <v>1.5</v>
      </c>
      <c r="AC138" s="91">
        <v>0.1</v>
      </c>
      <c r="AD138" s="91">
        <v>0.95</v>
      </c>
      <c r="AE138" s="100"/>
      <c r="AF138" s="100"/>
      <c r="AG138" s="91">
        <v>1.6</v>
      </c>
      <c r="AH138" s="100"/>
      <c r="AI138" s="91">
        <v>0.57499999999999996</v>
      </c>
      <c r="AJ138" s="91">
        <v>1</v>
      </c>
      <c r="AK138" s="91">
        <v>0.2</v>
      </c>
      <c r="AL138" s="100"/>
      <c r="AM138" s="91">
        <v>0.35</v>
      </c>
      <c r="AN138" s="100"/>
      <c r="AO138" s="91">
        <v>2</v>
      </c>
      <c r="AP138" s="100"/>
      <c r="AQ138" s="100"/>
      <c r="AR138" s="100"/>
      <c r="AS138" s="91">
        <v>1.1000000000000001</v>
      </c>
      <c r="AT138" s="100"/>
      <c r="AU138" s="91">
        <v>2</v>
      </c>
      <c r="AV138" s="100"/>
      <c r="AW138" s="91">
        <v>1.2</v>
      </c>
      <c r="AX138" s="91">
        <v>1.3</v>
      </c>
      <c r="AY138" s="100"/>
      <c r="AZ138" s="100"/>
      <c r="BA138" s="91">
        <v>1.2250000000000001</v>
      </c>
      <c r="BB138" s="100"/>
      <c r="BC138" s="91">
        <v>2.2250000000000001</v>
      </c>
      <c r="BD138" s="91">
        <v>2.65</v>
      </c>
      <c r="BE138" s="100"/>
      <c r="BF138" s="100"/>
      <c r="BG138" s="100"/>
      <c r="BH138" s="100"/>
      <c r="BI138" s="100"/>
      <c r="BJ138" s="100"/>
      <c r="BK138" s="101"/>
    </row>
    <row r="139" spans="1:63">
      <c r="A139" s="99" t="s">
        <v>531</v>
      </c>
      <c r="B139" s="91">
        <v>1</v>
      </c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91">
        <v>1</v>
      </c>
      <c r="S139" s="100"/>
      <c r="T139" s="100"/>
      <c r="U139" s="100"/>
      <c r="V139" s="100"/>
      <c r="W139" s="100"/>
      <c r="X139" s="100"/>
      <c r="Y139" s="100"/>
      <c r="Z139" s="91">
        <v>1</v>
      </c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91">
        <v>1</v>
      </c>
      <c r="AX139" s="91">
        <v>1</v>
      </c>
      <c r="AY139" s="100"/>
      <c r="AZ139" s="100"/>
      <c r="BA139" s="100"/>
      <c r="BB139" s="100"/>
      <c r="BC139" s="91">
        <v>1</v>
      </c>
      <c r="BD139" s="100"/>
      <c r="BE139" s="100"/>
      <c r="BF139" s="100"/>
      <c r="BG139" s="100"/>
      <c r="BH139" s="100"/>
      <c r="BI139" s="100"/>
      <c r="BJ139" s="100"/>
      <c r="BK139" s="101"/>
    </row>
    <row r="140" spans="1:63">
      <c r="A140" s="111" t="s">
        <v>788</v>
      </c>
      <c r="B140" s="91">
        <v>1</v>
      </c>
      <c r="C140" s="100"/>
      <c r="D140" s="91">
        <v>0.75</v>
      </c>
      <c r="E140" s="91">
        <v>0.2</v>
      </c>
      <c r="F140" s="100"/>
      <c r="G140" s="100"/>
      <c r="H140" s="91">
        <v>1.0249999999999999</v>
      </c>
      <c r="I140" s="100"/>
      <c r="J140" s="100"/>
      <c r="K140" s="100"/>
      <c r="L140" s="91">
        <v>0.75</v>
      </c>
      <c r="M140" s="91">
        <v>0.75</v>
      </c>
      <c r="N140" s="100"/>
      <c r="O140" s="91">
        <v>0.5</v>
      </c>
      <c r="P140" s="100"/>
      <c r="Q140" s="100"/>
      <c r="R140" s="91">
        <v>1.0375000000000001</v>
      </c>
      <c r="S140" s="100"/>
      <c r="T140" s="100"/>
      <c r="U140" s="100"/>
      <c r="V140" s="100"/>
      <c r="W140" s="100"/>
      <c r="X140" s="91">
        <v>0.16250000000000001</v>
      </c>
      <c r="Y140" s="100"/>
      <c r="Z140" s="91">
        <v>4.2</v>
      </c>
      <c r="AA140" s="100"/>
      <c r="AB140" s="91">
        <v>1</v>
      </c>
      <c r="AC140" s="100"/>
      <c r="AD140" s="91">
        <v>1</v>
      </c>
      <c r="AE140" s="100"/>
      <c r="AF140" s="100"/>
      <c r="AG140" s="91">
        <v>0.5</v>
      </c>
      <c r="AH140" s="100"/>
      <c r="AI140" s="91">
        <v>0.2</v>
      </c>
      <c r="AJ140" s="91">
        <v>0.375</v>
      </c>
      <c r="AK140" s="100"/>
      <c r="AL140" s="100"/>
      <c r="AM140" s="100"/>
      <c r="AN140" s="100"/>
      <c r="AO140" s="100"/>
      <c r="AP140" s="100"/>
      <c r="AQ140" s="100"/>
      <c r="AR140" s="100"/>
      <c r="AS140" s="91">
        <v>4.2</v>
      </c>
      <c r="AT140" s="100"/>
      <c r="AU140" s="91">
        <v>4.2</v>
      </c>
      <c r="AV140" s="100"/>
      <c r="AW140" s="91">
        <v>1</v>
      </c>
      <c r="AX140" s="91">
        <v>0.5</v>
      </c>
      <c r="AY140" s="100"/>
      <c r="AZ140" s="100"/>
      <c r="BA140" s="91">
        <v>1</v>
      </c>
      <c r="BB140" s="100"/>
      <c r="BC140" s="91">
        <v>0.85</v>
      </c>
      <c r="BD140" s="91">
        <v>2.5</v>
      </c>
      <c r="BE140" s="100"/>
      <c r="BF140" s="100"/>
      <c r="BG140" s="100"/>
      <c r="BH140" s="100"/>
      <c r="BI140" s="100"/>
      <c r="BJ140" s="100"/>
      <c r="BK140" s="101"/>
    </row>
    <row r="141" spans="1:63">
      <c r="A141" s="99" t="s">
        <v>789</v>
      </c>
      <c r="B141" s="91">
        <v>0.32500000000000001</v>
      </c>
      <c r="C141" s="100"/>
      <c r="D141" s="91">
        <v>0.15</v>
      </c>
      <c r="E141" s="91">
        <v>7.4999999999999997E-2</v>
      </c>
      <c r="F141" s="100"/>
      <c r="G141" s="100"/>
      <c r="H141" s="91">
        <v>0.25</v>
      </c>
      <c r="I141" s="100"/>
      <c r="J141" s="100"/>
      <c r="K141" s="91">
        <v>0.375</v>
      </c>
      <c r="L141" s="91">
        <v>0.05</v>
      </c>
      <c r="M141" s="100"/>
      <c r="N141" s="100"/>
      <c r="O141" s="91">
        <v>0.1</v>
      </c>
      <c r="P141" s="100"/>
      <c r="Q141" s="100"/>
      <c r="R141" s="91">
        <v>1</v>
      </c>
      <c r="S141" s="100"/>
      <c r="T141" s="100"/>
      <c r="U141" s="100"/>
      <c r="V141" s="100"/>
      <c r="W141" s="100"/>
      <c r="X141" s="91">
        <v>0.2</v>
      </c>
      <c r="Y141" s="100"/>
      <c r="Z141" s="91">
        <v>1</v>
      </c>
      <c r="AA141" s="100"/>
      <c r="AB141" s="91">
        <v>1</v>
      </c>
      <c r="AC141" s="100"/>
      <c r="AD141" s="91">
        <v>0.7</v>
      </c>
      <c r="AE141" s="100"/>
      <c r="AF141" s="100"/>
      <c r="AG141" s="91">
        <v>7.4999999999999997E-2</v>
      </c>
      <c r="AH141" s="100"/>
      <c r="AI141" s="91">
        <v>0.05</v>
      </c>
      <c r="AJ141" s="91">
        <v>7.4999999999999997E-2</v>
      </c>
      <c r="AK141" s="100"/>
      <c r="AL141" s="100"/>
      <c r="AM141" s="100"/>
      <c r="AN141" s="100"/>
      <c r="AO141" s="100"/>
      <c r="AP141" s="100"/>
      <c r="AQ141" s="100"/>
      <c r="AR141" s="100"/>
      <c r="AS141" s="91">
        <v>0.1</v>
      </c>
      <c r="AT141" s="100"/>
      <c r="AU141" s="91">
        <v>0.125</v>
      </c>
      <c r="AV141" s="100"/>
      <c r="AW141" s="91">
        <v>1</v>
      </c>
      <c r="AX141" s="91">
        <v>0.3</v>
      </c>
      <c r="AY141" s="100"/>
      <c r="AZ141" s="100"/>
      <c r="BA141" s="91">
        <v>7.4999999999999997E-2</v>
      </c>
      <c r="BB141" s="100"/>
      <c r="BC141" s="91">
        <v>0.36249999999999999</v>
      </c>
      <c r="BD141" s="91">
        <v>0.1</v>
      </c>
      <c r="BE141" s="100"/>
      <c r="BF141" s="100"/>
      <c r="BG141" s="100"/>
      <c r="BH141" s="100"/>
      <c r="BI141" s="100"/>
      <c r="BJ141" s="100"/>
      <c r="BK141" s="101"/>
    </row>
    <row r="142" spans="1:63">
      <c r="A142" s="99" t="s">
        <v>533</v>
      </c>
      <c r="B142" s="91">
        <v>0.75</v>
      </c>
      <c r="C142" s="100"/>
      <c r="D142" s="91">
        <v>0.375</v>
      </c>
      <c r="E142" s="91">
        <v>0.125</v>
      </c>
      <c r="F142" s="91">
        <v>7.4999999999999997E-2</v>
      </c>
      <c r="G142" s="100"/>
      <c r="H142" s="91">
        <v>0.5</v>
      </c>
      <c r="I142" s="100"/>
      <c r="J142" s="100"/>
      <c r="K142" s="100"/>
      <c r="L142" s="91">
        <v>0.65</v>
      </c>
      <c r="M142" s="91">
        <v>0.1875</v>
      </c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91">
        <v>0.125</v>
      </c>
      <c r="Y142" s="100"/>
      <c r="Z142" s="91">
        <v>1.5</v>
      </c>
      <c r="AA142" s="100"/>
      <c r="AB142" s="91">
        <v>0.2</v>
      </c>
      <c r="AC142" s="100"/>
      <c r="AD142" s="100"/>
      <c r="AE142" s="100"/>
      <c r="AF142" s="100"/>
      <c r="AG142" s="91">
        <v>0.15</v>
      </c>
      <c r="AH142" s="100"/>
      <c r="AI142" s="100"/>
      <c r="AJ142" s="91">
        <v>0.375</v>
      </c>
      <c r="AK142" s="91">
        <v>0.05</v>
      </c>
      <c r="AL142" s="100"/>
      <c r="AM142" s="91">
        <v>7.4999999999999997E-2</v>
      </c>
      <c r="AN142" s="100"/>
      <c r="AO142" s="91">
        <v>1</v>
      </c>
      <c r="AP142" s="100"/>
      <c r="AQ142" s="100"/>
      <c r="AR142" s="100"/>
      <c r="AS142" s="100"/>
      <c r="AT142" s="100"/>
      <c r="AU142" s="100"/>
      <c r="AV142" s="100"/>
      <c r="AW142" s="91">
        <v>0.375</v>
      </c>
      <c r="AX142" s="91">
        <v>0.1</v>
      </c>
      <c r="AY142" s="100"/>
      <c r="AZ142" s="100"/>
      <c r="BA142" s="91">
        <v>0.27500000000000002</v>
      </c>
      <c r="BB142" s="100"/>
      <c r="BC142" s="91">
        <v>0.2</v>
      </c>
      <c r="BD142" s="100"/>
      <c r="BE142" s="100"/>
      <c r="BF142" s="100"/>
      <c r="BG142" s="100"/>
      <c r="BH142" s="100"/>
      <c r="BI142" s="100"/>
      <c r="BJ142" s="100"/>
      <c r="BK142" s="101"/>
    </row>
    <row r="143" spans="1:63">
      <c r="A143" s="99" t="s">
        <v>535</v>
      </c>
      <c r="B143" s="100"/>
      <c r="C143" s="100"/>
      <c r="D143" s="91">
        <v>0.1875</v>
      </c>
      <c r="E143" s="91">
        <v>7.4999999999999997E-2</v>
      </c>
      <c r="F143" s="100"/>
      <c r="G143" s="100"/>
      <c r="H143" s="91">
        <v>0.5</v>
      </c>
      <c r="I143" s="91">
        <v>0.1</v>
      </c>
      <c r="J143" s="100"/>
      <c r="K143" s="91">
        <v>0.25</v>
      </c>
      <c r="L143" s="91">
        <v>0.125</v>
      </c>
      <c r="M143" s="100"/>
      <c r="N143" s="100"/>
      <c r="O143" s="91">
        <v>0.125</v>
      </c>
      <c r="P143" s="100"/>
      <c r="Q143" s="100"/>
      <c r="R143" s="91">
        <v>1.75</v>
      </c>
      <c r="S143" s="100"/>
      <c r="T143" s="100"/>
      <c r="U143" s="100"/>
      <c r="V143" s="100"/>
      <c r="W143" s="100"/>
      <c r="X143" s="100"/>
      <c r="Y143" s="100"/>
      <c r="Z143" s="91">
        <v>1</v>
      </c>
      <c r="AA143" s="100"/>
      <c r="AB143" s="91">
        <v>0.2</v>
      </c>
      <c r="AC143" s="100"/>
      <c r="AD143" s="91">
        <v>0.5</v>
      </c>
      <c r="AE143" s="100"/>
      <c r="AF143" s="100"/>
      <c r="AG143" s="91">
        <v>0.25</v>
      </c>
      <c r="AH143" s="100"/>
      <c r="AI143" s="91">
        <v>0.1</v>
      </c>
      <c r="AJ143" s="91">
        <v>0.25</v>
      </c>
      <c r="AK143" s="100"/>
      <c r="AL143" s="100"/>
      <c r="AM143" s="91">
        <v>0.1</v>
      </c>
      <c r="AN143" s="100"/>
      <c r="AO143" s="100"/>
      <c r="AP143" s="100"/>
      <c r="AQ143" s="100"/>
      <c r="AR143" s="100"/>
      <c r="AS143" s="91">
        <v>0.6</v>
      </c>
      <c r="AT143" s="100"/>
      <c r="AU143" s="91">
        <v>1</v>
      </c>
      <c r="AV143" s="100"/>
      <c r="AW143" s="91">
        <v>0.5</v>
      </c>
      <c r="AX143" s="91">
        <v>0.35</v>
      </c>
      <c r="AY143" s="100"/>
      <c r="AZ143" s="100"/>
      <c r="BA143" s="91">
        <v>0.3</v>
      </c>
      <c r="BB143" s="100"/>
      <c r="BC143" s="91">
        <v>0.17499999999999999</v>
      </c>
      <c r="BD143" s="91">
        <v>0.625</v>
      </c>
      <c r="BE143" s="100"/>
      <c r="BF143" s="100"/>
      <c r="BG143" s="100"/>
      <c r="BH143" s="100"/>
      <c r="BI143" s="100"/>
      <c r="BJ143" s="100"/>
      <c r="BK143" s="101"/>
    </row>
    <row r="144" spans="1:63">
      <c r="A144" s="99" t="s">
        <v>537</v>
      </c>
      <c r="B144" s="91">
        <v>0.15</v>
      </c>
      <c r="C144" s="100"/>
      <c r="D144" s="91">
        <v>0.05</v>
      </c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91">
        <v>0.1</v>
      </c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91">
        <v>0.1</v>
      </c>
      <c r="AX144" s="100"/>
      <c r="AY144" s="100"/>
      <c r="AZ144" s="100"/>
      <c r="BA144" s="100"/>
      <c r="BB144" s="100"/>
      <c r="BC144" s="91">
        <v>0.125</v>
      </c>
      <c r="BD144" s="91">
        <v>0.3</v>
      </c>
      <c r="BE144" s="100"/>
      <c r="BF144" s="100"/>
      <c r="BG144" s="100"/>
      <c r="BH144" s="100"/>
      <c r="BI144" s="100"/>
      <c r="BJ144" s="100"/>
      <c r="BK144" s="101"/>
    </row>
    <row r="145" spans="1:63">
      <c r="A145" s="99" t="s">
        <v>539</v>
      </c>
      <c r="B145" s="91">
        <v>0.1</v>
      </c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91">
        <v>0.5</v>
      </c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91">
        <v>0.15</v>
      </c>
      <c r="AY145" s="100"/>
      <c r="AZ145" s="100"/>
      <c r="BA145" s="100"/>
      <c r="BB145" s="100"/>
      <c r="BC145" s="100"/>
      <c r="BD145" s="91">
        <v>0.25</v>
      </c>
      <c r="BE145" s="100"/>
      <c r="BF145" s="100"/>
      <c r="BG145" s="100"/>
      <c r="BH145" s="100"/>
      <c r="BI145" s="100"/>
      <c r="BJ145" s="100"/>
      <c r="BK145" s="101"/>
    </row>
    <row r="146" spans="1:63">
      <c r="A146" s="99" t="s">
        <v>541</v>
      </c>
      <c r="B146" s="91">
        <v>0.15</v>
      </c>
      <c r="C146" s="100"/>
      <c r="D146" s="100"/>
      <c r="E146" s="100"/>
      <c r="F146" s="100"/>
      <c r="G146" s="100"/>
      <c r="H146" s="100"/>
      <c r="I146" s="100"/>
      <c r="J146" s="100"/>
      <c r="K146" s="91">
        <v>0.45</v>
      </c>
      <c r="L146" s="100"/>
      <c r="M146" s="100"/>
      <c r="N146" s="100"/>
      <c r="O146" s="100"/>
      <c r="P146" s="100"/>
      <c r="Q146" s="100"/>
      <c r="R146" s="91">
        <v>0.05</v>
      </c>
      <c r="S146" s="100"/>
      <c r="T146" s="100"/>
      <c r="U146" s="100"/>
      <c r="V146" s="100"/>
      <c r="W146" s="100"/>
      <c r="X146" s="100"/>
      <c r="Y146" s="100"/>
      <c r="Z146" s="100"/>
      <c r="AA146" s="100"/>
      <c r="AB146" s="91">
        <v>0.15</v>
      </c>
      <c r="AC146" s="100"/>
      <c r="AD146" s="100"/>
      <c r="AE146" s="100"/>
      <c r="AF146" s="100"/>
      <c r="AG146" s="100"/>
      <c r="AH146" s="100"/>
      <c r="AI146" s="91">
        <v>0.1125</v>
      </c>
      <c r="AJ146" s="91">
        <v>0.1</v>
      </c>
      <c r="AK146" s="100"/>
      <c r="AL146" s="100"/>
      <c r="AM146" s="91">
        <v>0.05</v>
      </c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91">
        <v>0.35</v>
      </c>
      <c r="AX146" s="91">
        <v>0.05</v>
      </c>
      <c r="AY146" s="100"/>
      <c r="AZ146" s="100"/>
      <c r="BA146" s="91">
        <v>0.125</v>
      </c>
      <c r="BB146" s="100"/>
      <c r="BC146" s="91">
        <v>0.05</v>
      </c>
      <c r="BD146" s="91">
        <v>0.625</v>
      </c>
      <c r="BE146" s="100"/>
      <c r="BF146" s="100"/>
      <c r="BG146" s="100"/>
      <c r="BH146" s="100"/>
      <c r="BI146" s="100"/>
      <c r="BJ146" s="100"/>
      <c r="BK146" s="101"/>
    </row>
    <row r="147" spans="1:63">
      <c r="A147" s="99" t="s">
        <v>543</v>
      </c>
      <c r="B147" s="91">
        <v>0.22500000000000001</v>
      </c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91">
        <v>0.25</v>
      </c>
      <c r="BB147" s="100"/>
      <c r="BC147" s="91">
        <v>1.125</v>
      </c>
      <c r="BD147" s="91">
        <v>0.15</v>
      </c>
      <c r="BE147" s="100"/>
      <c r="BF147" s="100"/>
      <c r="BG147" s="100"/>
      <c r="BH147" s="100"/>
      <c r="BI147" s="100"/>
      <c r="BJ147" s="100"/>
      <c r="BK147" s="101"/>
    </row>
    <row r="148" spans="1:63">
      <c r="A148" s="99" t="s">
        <v>545</v>
      </c>
      <c r="B148" s="91">
        <v>0.22500000000000001</v>
      </c>
      <c r="C148" s="100"/>
      <c r="D148" s="100"/>
      <c r="E148" s="100"/>
      <c r="F148" s="100"/>
      <c r="G148" s="100"/>
      <c r="H148" s="91">
        <v>0.05</v>
      </c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91">
        <v>0.1</v>
      </c>
      <c r="AC148" s="100"/>
      <c r="AD148" s="91">
        <v>0.1</v>
      </c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91">
        <v>0.3</v>
      </c>
      <c r="AX148" s="91">
        <v>7.4999999999999997E-2</v>
      </c>
      <c r="AY148" s="100"/>
      <c r="AZ148" s="100"/>
      <c r="BA148" s="100"/>
      <c r="BB148" s="100"/>
      <c r="BC148" s="91">
        <v>0.53749999999999998</v>
      </c>
      <c r="BD148" s="91">
        <v>0.15</v>
      </c>
      <c r="BE148" s="100"/>
      <c r="BF148" s="100"/>
      <c r="BG148" s="100"/>
      <c r="BH148" s="100"/>
      <c r="BI148" s="100"/>
      <c r="BJ148" s="100"/>
      <c r="BK148" s="101"/>
    </row>
    <row r="149" spans="1:63">
      <c r="A149" s="99" t="s">
        <v>547</v>
      </c>
      <c r="B149" s="91">
        <v>1.6</v>
      </c>
      <c r="C149" s="100"/>
      <c r="D149" s="91">
        <v>0.1</v>
      </c>
      <c r="E149" s="91">
        <v>0.9</v>
      </c>
      <c r="F149" s="91">
        <v>0.4</v>
      </c>
      <c r="G149" s="100"/>
      <c r="H149" s="100"/>
      <c r="I149" s="91">
        <v>0.6</v>
      </c>
      <c r="J149" s="100"/>
      <c r="K149" s="91">
        <v>0.5</v>
      </c>
      <c r="L149" s="91">
        <v>2.4</v>
      </c>
      <c r="M149" s="91">
        <v>0.25</v>
      </c>
      <c r="N149" s="91">
        <v>0.5</v>
      </c>
      <c r="O149" s="91">
        <v>0.45</v>
      </c>
      <c r="P149" s="91">
        <v>2</v>
      </c>
      <c r="Q149" s="91">
        <v>5.15</v>
      </c>
      <c r="R149" s="100"/>
      <c r="S149" s="100"/>
      <c r="T149" s="100"/>
      <c r="U149" s="100"/>
      <c r="V149" s="100"/>
      <c r="W149" s="100"/>
      <c r="X149" s="91">
        <v>1.05</v>
      </c>
      <c r="Y149" s="100"/>
      <c r="Z149" s="91">
        <v>3</v>
      </c>
      <c r="AA149" s="100"/>
      <c r="AB149" s="91">
        <v>1.5</v>
      </c>
      <c r="AC149" s="91">
        <v>0.2</v>
      </c>
      <c r="AD149" s="100"/>
      <c r="AE149" s="91">
        <v>1.6</v>
      </c>
      <c r="AF149" s="100"/>
      <c r="AG149" s="91">
        <v>0.6</v>
      </c>
      <c r="AH149" s="100"/>
      <c r="AI149" s="91">
        <v>1.875</v>
      </c>
      <c r="AJ149" s="91">
        <v>1</v>
      </c>
      <c r="AK149" s="91">
        <v>0.6</v>
      </c>
      <c r="AL149" s="100"/>
      <c r="AM149" s="91">
        <v>1</v>
      </c>
      <c r="AN149" s="100"/>
      <c r="AO149" s="100"/>
      <c r="AP149" s="100"/>
      <c r="AQ149" s="100"/>
      <c r="AR149" s="100"/>
      <c r="AS149" s="91">
        <v>1.5</v>
      </c>
      <c r="AT149" s="100"/>
      <c r="AU149" s="91">
        <v>1.1000000000000001</v>
      </c>
      <c r="AV149" s="91">
        <v>0.2</v>
      </c>
      <c r="AW149" s="91">
        <v>1.6</v>
      </c>
      <c r="AX149" s="91">
        <v>1.0249999999999999</v>
      </c>
      <c r="AY149" s="100"/>
      <c r="AZ149" s="100"/>
      <c r="BA149" s="91">
        <v>1.95</v>
      </c>
      <c r="BB149" s="100"/>
      <c r="BC149" s="91">
        <v>1.8</v>
      </c>
      <c r="BD149" s="91">
        <v>3.55</v>
      </c>
      <c r="BE149" s="100"/>
      <c r="BF149" s="100"/>
      <c r="BG149" s="100"/>
      <c r="BH149" s="100"/>
      <c r="BI149" s="100"/>
      <c r="BJ149" s="100"/>
      <c r="BK149" s="101"/>
    </row>
    <row r="150" spans="1:63">
      <c r="A150" s="99" t="s">
        <v>549</v>
      </c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91">
        <v>1</v>
      </c>
      <c r="AA150" s="100"/>
      <c r="AB150" s="100"/>
      <c r="AC150" s="100"/>
      <c r="AD150" s="100"/>
      <c r="AE150" s="91">
        <v>1</v>
      </c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1"/>
    </row>
    <row r="151" spans="1:63">
      <c r="A151" s="99" t="s">
        <v>790</v>
      </c>
      <c r="B151" s="91">
        <v>0.45</v>
      </c>
      <c r="C151" s="100"/>
      <c r="D151" s="100"/>
      <c r="E151" s="91">
        <v>1</v>
      </c>
      <c r="F151" s="100"/>
      <c r="G151" s="100"/>
      <c r="H151" s="91">
        <v>1.0125</v>
      </c>
      <c r="I151" s="100"/>
      <c r="J151" s="100"/>
      <c r="K151" s="91">
        <v>1</v>
      </c>
      <c r="L151" s="91">
        <v>1.5</v>
      </c>
      <c r="M151" s="91">
        <v>0.5</v>
      </c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91">
        <v>0.32500000000000001</v>
      </c>
      <c r="Y151" s="100"/>
      <c r="Z151" s="91">
        <v>0.25</v>
      </c>
      <c r="AA151" s="100"/>
      <c r="AB151" s="91">
        <v>0.375</v>
      </c>
      <c r="AC151" s="100"/>
      <c r="AD151" s="91">
        <v>0.3</v>
      </c>
      <c r="AE151" s="91">
        <v>0.875</v>
      </c>
      <c r="AF151" s="100"/>
      <c r="AG151" s="91">
        <v>0.2</v>
      </c>
      <c r="AH151" s="100"/>
      <c r="AI151" s="91">
        <v>0.52500000000000002</v>
      </c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91">
        <v>1</v>
      </c>
      <c r="AT151" s="100"/>
      <c r="AU151" s="91">
        <v>1</v>
      </c>
      <c r="AV151" s="100"/>
      <c r="AW151" s="100"/>
      <c r="AX151" s="100"/>
      <c r="AY151" s="100"/>
      <c r="AZ151" s="100"/>
      <c r="BA151" s="91">
        <v>0.4</v>
      </c>
      <c r="BB151" s="100"/>
      <c r="BC151" s="91">
        <v>0.5</v>
      </c>
      <c r="BD151" s="91">
        <v>0.125</v>
      </c>
      <c r="BE151" s="100"/>
      <c r="BF151" s="100"/>
      <c r="BG151" s="100"/>
      <c r="BH151" s="100"/>
      <c r="BI151" s="100"/>
      <c r="BJ151" s="100"/>
      <c r="BK151" s="101"/>
    </row>
    <row r="152" spans="1:63">
      <c r="A152" s="99" t="s">
        <v>791</v>
      </c>
      <c r="B152" s="91">
        <v>0.25</v>
      </c>
      <c r="C152" s="100"/>
      <c r="D152" s="100"/>
      <c r="E152" s="91">
        <v>0.1</v>
      </c>
      <c r="F152" s="100"/>
      <c r="G152" s="100"/>
      <c r="H152" s="91">
        <v>0.96250000000000002</v>
      </c>
      <c r="I152" s="100"/>
      <c r="J152" s="100"/>
      <c r="K152" s="91">
        <v>0.625</v>
      </c>
      <c r="L152" s="91">
        <v>0.3</v>
      </c>
      <c r="M152" s="100"/>
      <c r="N152" s="100"/>
      <c r="O152" s="91">
        <v>0.32500000000000001</v>
      </c>
      <c r="P152" s="100"/>
      <c r="Q152" s="100"/>
      <c r="R152" s="100"/>
      <c r="S152" s="100"/>
      <c r="T152" s="100"/>
      <c r="U152" s="100"/>
      <c r="V152" s="100"/>
      <c r="W152" s="100"/>
      <c r="X152" s="91">
        <v>0.2</v>
      </c>
      <c r="Y152" s="100"/>
      <c r="Z152" s="91">
        <v>0.75</v>
      </c>
      <c r="AA152" s="100"/>
      <c r="AB152" s="91">
        <v>1</v>
      </c>
      <c r="AC152" s="100"/>
      <c r="AD152" s="100"/>
      <c r="AE152" s="91">
        <v>0.35</v>
      </c>
      <c r="AF152" s="100"/>
      <c r="AG152" s="91">
        <v>0.1</v>
      </c>
      <c r="AH152" s="100"/>
      <c r="AI152" s="100"/>
      <c r="AJ152" s="100"/>
      <c r="AK152" s="100"/>
      <c r="AL152" s="100"/>
      <c r="AM152" s="91">
        <v>1</v>
      </c>
      <c r="AN152" s="100"/>
      <c r="AO152" s="100"/>
      <c r="AP152" s="100"/>
      <c r="AQ152" s="100"/>
      <c r="AR152" s="100"/>
      <c r="AS152" s="91">
        <v>0.1</v>
      </c>
      <c r="AT152" s="100"/>
      <c r="AU152" s="91">
        <v>0.25</v>
      </c>
      <c r="AV152" s="100"/>
      <c r="AW152" s="91">
        <v>1</v>
      </c>
      <c r="AX152" s="100"/>
      <c r="AY152" s="100"/>
      <c r="AZ152" s="100"/>
      <c r="BA152" s="91">
        <v>0.4</v>
      </c>
      <c r="BB152" s="100"/>
      <c r="BC152" s="91">
        <v>0.5</v>
      </c>
      <c r="BD152" s="91">
        <v>1</v>
      </c>
      <c r="BE152" s="100"/>
      <c r="BF152" s="100"/>
      <c r="BG152" s="100"/>
      <c r="BH152" s="100"/>
      <c r="BI152" s="100"/>
      <c r="BJ152" s="100"/>
      <c r="BK152" s="101"/>
    </row>
    <row r="153" spans="1:63">
      <c r="A153" s="99" t="s">
        <v>551</v>
      </c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91">
        <v>1</v>
      </c>
      <c r="Q153" s="91">
        <v>2</v>
      </c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1">
        <v>0.2</v>
      </c>
      <c r="AV153" s="100"/>
      <c r="AW153" s="100"/>
      <c r="AX153" s="91">
        <v>1</v>
      </c>
      <c r="AY153" s="100"/>
      <c r="AZ153" s="100"/>
      <c r="BA153" s="100"/>
      <c r="BB153" s="100"/>
      <c r="BC153" s="100"/>
      <c r="BD153" s="100"/>
      <c r="BE153" s="100"/>
      <c r="BF153" s="100"/>
      <c r="BG153" s="100"/>
      <c r="BH153" s="100"/>
      <c r="BI153" s="100"/>
      <c r="BJ153" s="100"/>
      <c r="BK153" s="101"/>
    </row>
    <row r="154" spans="1:63">
      <c r="A154" s="99" t="s">
        <v>553</v>
      </c>
      <c r="B154" s="100"/>
      <c r="C154" s="100"/>
      <c r="D154" s="100"/>
      <c r="E154" s="91">
        <v>0.05</v>
      </c>
      <c r="F154" s="100"/>
      <c r="G154" s="91">
        <v>0.05</v>
      </c>
      <c r="H154" s="91">
        <v>0.1</v>
      </c>
      <c r="I154" s="100"/>
      <c r="J154" s="100"/>
      <c r="K154" s="100"/>
      <c r="L154" s="100"/>
      <c r="M154" s="100"/>
      <c r="N154" s="100"/>
      <c r="O154" s="100"/>
      <c r="P154" s="91">
        <v>0.3</v>
      </c>
      <c r="Q154" s="100"/>
      <c r="R154" s="100"/>
      <c r="S154" s="100"/>
      <c r="T154" s="100"/>
      <c r="U154" s="91">
        <v>0.125</v>
      </c>
      <c r="V154" s="91">
        <v>0.2</v>
      </c>
      <c r="W154" s="100"/>
      <c r="X154" s="91">
        <v>0.32500000000000001</v>
      </c>
      <c r="Y154" s="100"/>
      <c r="Z154" s="100"/>
      <c r="AA154" s="100"/>
      <c r="AB154" s="100"/>
      <c r="AC154" s="100"/>
      <c r="AD154" s="100"/>
      <c r="AE154" s="91">
        <v>0.2</v>
      </c>
      <c r="AF154" s="100"/>
      <c r="AG154" s="100"/>
      <c r="AH154" s="100"/>
      <c r="AI154" s="100"/>
      <c r="AJ154" s="100"/>
      <c r="AK154" s="100"/>
      <c r="AL154" s="100"/>
      <c r="AM154" s="91">
        <v>0.1</v>
      </c>
      <c r="AN154" s="100"/>
      <c r="AO154" s="100"/>
      <c r="AP154" s="100"/>
      <c r="AQ154" s="100"/>
      <c r="AR154" s="100"/>
      <c r="AS154" s="91">
        <v>0.32500000000000001</v>
      </c>
      <c r="AT154" s="100"/>
      <c r="AU154" s="100"/>
      <c r="AV154" s="91">
        <v>0.15</v>
      </c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1"/>
    </row>
    <row r="155" spans="1:63">
      <c r="A155" s="99" t="s">
        <v>555</v>
      </c>
      <c r="B155" s="91">
        <v>0.6</v>
      </c>
      <c r="C155" s="100"/>
      <c r="D155" s="100"/>
      <c r="E155" s="100"/>
      <c r="F155" s="100"/>
      <c r="G155" s="100"/>
      <c r="H155" s="91">
        <v>0.15</v>
      </c>
      <c r="I155" s="100"/>
      <c r="J155" s="100"/>
      <c r="K155" s="91">
        <v>0.5</v>
      </c>
      <c r="L155" s="91">
        <v>0.2</v>
      </c>
      <c r="M155" s="100"/>
      <c r="N155" s="100"/>
      <c r="O155" s="100"/>
      <c r="P155" s="91">
        <v>0.4</v>
      </c>
      <c r="Q155" s="91">
        <v>0.25</v>
      </c>
      <c r="R155" s="91">
        <v>1</v>
      </c>
      <c r="S155" s="100"/>
      <c r="T155" s="100"/>
      <c r="U155" s="100"/>
      <c r="V155" s="100"/>
      <c r="W155" s="100"/>
      <c r="X155" s="100"/>
      <c r="Y155" s="100"/>
      <c r="Z155" s="91">
        <v>0.6</v>
      </c>
      <c r="AA155" s="100"/>
      <c r="AB155" s="91">
        <v>0.5</v>
      </c>
      <c r="AC155" s="100"/>
      <c r="AD155" s="100"/>
      <c r="AE155" s="91">
        <v>0.22500000000000001</v>
      </c>
      <c r="AF155" s="100"/>
      <c r="AG155" s="91">
        <v>0.3</v>
      </c>
      <c r="AH155" s="100"/>
      <c r="AI155" s="100"/>
      <c r="AJ155" s="91">
        <v>0.32500000000000001</v>
      </c>
      <c r="AK155" s="100"/>
      <c r="AL155" s="100"/>
      <c r="AM155" s="91">
        <v>0.72499999999999998</v>
      </c>
      <c r="AN155" s="100"/>
      <c r="AO155" s="100"/>
      <c r="AP155" s="100"/>
      <c r="AQ155" s="100"/>
      <c r="AR155" s="100"/>
      <c r="AS155" s="91">
        <v>0.4</v>
      </c>
      <c r="AT155" s="100"/>
      <c r="AU155" s="91">
        <v>0.2</v>
      </c>
      <c r="AV155" s="100"/>
      <c r="AW155" s="100"/>
      <c r="AX155" s="100"/>
      <c r="AY155" s="100"/>
      <c r="AZ155" s="100"/>
      <c r="BA155" s="100"/>
      <c r="BB155" s="91">
        <v>3.6</v>
      </c>
      <c r="BC155" s="100"/>
      <c r="BD155" s="91">
        <v>1.05</v>
      </c>
      <c r="BE155" s="100"/>
      <c r="BF155" s="100"/>
      <c r="BG155" s="100"/>
      <c r="BH155" s="100"/>
      <c r="BI155" s="100"/>
      <c r="BJ155" s="100"/>
      <c r="BK155" s="101"/>
    </row>
    <row r="156" spans="1:63">
      <c r="A156" s="99" t="s">
        <v>557</v>
      </c>
      <c r="B156" s="100"/>
      <c r="C156" s="100"/>
      <c r="D156" s="100"/>
      <c r="E156" s="100"/>
      <c r="F156" s="100"/>
      <c r="G156" s="100"/>
      <c r="H156" s="91">
        <v>1.4</v>
      </c>
      <c r="I156" s="100"/>
      <c r="J156" s="100"/>
      <c r="K156" s="100"/>
      <c r="L156" s="100"/>
      <c r="M156" s="100"/>
      <c r="N156" s="100"/>
      <c r="O156" s="100"/>
      <c r="P156" s="91">
        <v>0.2</v>
      </c>
      <c r="Q156" s="91">
        <v>2.8</v>
      </c>
      <c r="R156" s="100"/>
      <c r="S156" s="100"/>
      <c r="T156" s="100"/>
      <c r="U156" s="100"/>
      <c r="V156" s="100"/>
      <c r="W156" s="100"/>
      <c r="X156" s="91">
        <v>0.42499999999999999</v>
      </c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91">
        <v>0.15</v>
      </c>
      <c r="AK156" s="100"/>
      <c r="AL156" s="100"/>
      <c r="AM156" s="91">
        <v>0.875</v>
      </c>
      <c r="AN156" s="100"/>
      <c r="AO156" s="100"/>
      <c r="AP156" s="100"/>
      <c r="AQ156" s="100"/>
      <c r="AR156" s="100"/>
      <c r="AS156" s="91">
        <v>0.5</v>
      </c>
      <c r="AT156" s="100"/>
      <c r="AU156" s="91">
        <v>0.75</v>
      </c>
      <c r="AV156" s="100"/>
      <c r="AW156" s="100"/>
      <c r="AX156" s="100"/>
      <c r="AY156" s="100"/>
      <c r="AZ156" s="100"/>
      <c r="BA156" s="100"/>
      <c r="BB156" s="100"/>
      <c r="BC156" s="100"/>
      <c r="BD156" s="100"/>
      <c r="BE156" s="100"/>
      <c r="BF156" s="100"/>
      <c r="BG156" s="100"/>
      <c r="BH156" s="100"/>
      <c r="BI156" s="100"/>
      <c r="BJ156" s="100"/>
      <c r="BK156" s="101"/>
    </row>
    <row r="157" spans="1:63">
      <c r="A157" s="99" t="s">
        <v>559</v>
      </c>
      <c r="B157" s="91">
        <v>3</v>
      </c>
      <c r="C157" s="100"/>
      <c r="D157" s="91">
        <v>1.5</v>
      </c>
      <c r="E157" s="91">
        <v>1.1000000000000001</v>
      </c>
      <c r="F157" s="100"/>
      <c r="G157" s="100"/>
      <c r="H157" s="91">
        <v>1.05</v>
      </c>
      <c r="I157" s="91">
        <v>0.4</v>
      </c>
      <c r="J157" s="100"/>
      <c r="K157" s="91">
        <v>0.625</v>
      </c>
      <c r="L157" s="91">
        <v>1.6</v>
      </c>
      <c r="M157" s="91">
        <v>0.42499999999999999</v>
      </c>
      <c r="N157" s="91">
        <v>0.15</v>
      </c>
      <c r="O157" s="91">
        <v>1.5</v>
      </c>
      <c r="P157" s="100"/>
      <c r="Q157" s="100"/>
      <c r="R157" s="91">
        <v>2.9249999999999998</v>
      </c>
      <c r="S157" s="100"/>
      <c r="T157" s="100"/>
      <c r="U157" s="100"/>
      <c r="V157" s="91">
        <v>1.4</v>
      </c>
      <c r="W157" s="100"/>
      <c r="X157" s="91">
        <v>1.6875</v>
      </c>
      <c r="Y157" s="100"/>
      <c r="Z157" s="91">
        <v>4.0750000000000002</v>
      </c>
      <c r="AA157" s="100"/>
      <c r="AB157" s="91">
        <v>2</v>
      </c>
      <c r="AC157" s="91">
        <v>0.2</v>
      </c>
      <c r="AD157" s="91">
        <v>2.4624999999999999</v>
      </c>
      <c r="AE157" s="100"/>
      <c r="AF157" s="100"/>
      <c r="AG157" s="91">
        <v>1.35</v>
      </c>
      <c r="AH157" s="100"/>
      <c r="AI157" s="91">
        <v>1.675</v>
      </c>
      <c r="AJ157" s="91">
        <v>2.6</v>
      </c>
      <c r="AK157" s="91">
        <v>0.55000000000000004</v>
      </c>
      <c r="AL157" s="100"/>
      <c r="AM157" s="91">
        <v>1</v>
      </c>
      <c r="AN157" s="100"/>
      <c r="AO157" s="91">
        <v>1.5</v>
      </c>
      <c r="AP157" s="100"/>
      <c r="AQ157" s="100"/>
      <c r="AR157" s="100"/>
      <c r="AS157" s="91">
        <v>1.55</v>
      </c>
      <c r="AT157" s="100"/>
      <c r="AU157" s="91">
        <v>1</v>
      </c>
      <c r="AV157" s="100"/>
      <c r="AW157" s="91">
        <v>2.0499999999999998</v>
      </c>
      <c r="AX157" s="91">
        <v>2.8374999999999999</v>
      </c>
      <c r="AY157" s="100"/>
      <c r="AZ157" s="100"/>
      <c r="BA157" s="91">
        <v>1.0375000000000001</v>
      </c>
      <c r="BB157" s="91">
        <v>1.3374999999999999</v>
      </c>
      <c r="BC157" s="91">
        <v>7.4</v>
      </c>
      <c r="BD157" s="91">
        <v>2.4</v>
      </c>
      <c r="BE157" s="100"/>
      <c r="BF157" s="100"/>
      <c r="BG157" s="100"/>
      <c r="BH157" s="100"/>
      <c r="BI157" s="91">
        <v>1</v>
      </c>
      <c r="BJ157" s="100"/>
      <c r="BK157" s="101"/>
    </row>
    <row r="158" spans="1:63">
      <c r="A158" s="99" t="s">
        <v>561</v>
      </c>
      <c r="B158" s="91">
        <v>1</v>
      </c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91">
        <v>1</v>
      </c>
      <c r="S158" s="100"/>
      <c r="T158" s="100"/>
      <c r="U158" s="100"/>
      <c r="V158" s="100"/>
      <c r="W158" s="100"/>
      <c r="X158" s="100"/>
      <c r="Y158" s="100"/>
      <c r="Z158" s="91">
        <v>1</v>
      </c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91">
        <v>1</v>
      </c>
      <c r="AX158" s="91">
        <v>1</v>
      </c>
      <c r="AY158" s="100"/>
      <c r="AZ158" s="100"/>
      <c r="BA158" s="100"/>
      <c r="BB158" s="100"/>
      <c r="BC158" s="91">
        <v>1</v>
      </c>
      <c r="BD158" s="100"/>
      <c r="BE158" s="100"/>
      <c r="BF158" s="100"/>
      <c r="BG158" s="100"/>
      <c r="BH158" s="100"/>
      <c r="BI158" s="100"/>
      <c r="BJ158" s="100"/>
      <c r="BK158" s="101"/>
    </row>
    <row r="159" spans="1:63">
      <c r="A159" s="99" t="s">
        <v>792</v>
      </c>
      <c r="B159" s="91">
        <v>2.4500000000000002</v>
      </c>
      <c r="C159" s="100"/>
      <c r="D159" s="100"/>
      <c r="E159" s="91">
        <v>0.375</v>
      </c>
      <c r="F159" s="100"/>
      <c r="G159" s="100"/>
      <c r="H159" s="91">
        <v>1.1500000000000001</v>
      </c>
      <c r="I159" s="91">
        <v>0.17499999999999999</v>
      </c>
      <c r="J159" s="100"/>
      <c r="K159" s="91">
        <v>1</v>
      </c>
      <c r="L159" s="91">
        <v>0.75</v>
      </c>
      <c r="M159" s="91">
        <v>0.75</v>
      </c>
      <c r="N159" s="100"/>
      <c r="O159" s="91">
        <v>0.35</v>
      </c>
      <c r="P159" s="100"/>
      <c r="Q159" s="100"/>
      <c r="R159" s="91">
        <v>1.0375000000000001</v>
      </c>
      <c r="S159" s="100"/>
      <c r="T159" s="100"/>
      <c r="U159" s="100"/>
      <c r="V159" s="100"/>
      <c r="W159" s="100"/>
      <c r="X159" s="91">
        <v>0.32500000000000001</v>
      </c>
      <c r="Y159" s="100"/>
      <c r="Z159" s="91">
        <v>8.4</v>
      </c>
      <c r="AA159" s="100"/>
      <c r="AB159" s="91">
        <v>0.2</v>
      </c>
      <c r="AC159" s="100"/>
      <c r="AD159" s="91">
        <v>1</v>
      </c>
      <c r="AE159" s="100"/>
      <c r="AF159" s="100"/>
      <c r="AG159" s="91">
        <v>0.2</v>
      </c>
      <c r="AH159" s="100"/>
      <c r="AI159" s="91">
        <v>4.2</v>
      </c>
      <c r="AJ159" s="91">
        <v>0.75</v>
      </c>
      <c r="AK159" s="100"/>
      <c r="AL159" s="100"/>
      <c r="AM159" s="91">
        <v>1</v>
      </c>
      <c r="AN159" s="100"/>
      <c r="AO159" s="100"/>
      <c r="AP159" s="100"/>
      <c r="AQ159" s="100"/>
      <c r="AR159" s="100"/>
      <c r="AS159" s="91">
        <v>0.85</v>
      </c>
      <c r="AT159" s="100"/>
      <c r="AU159" s="91">
        <v>4.2</v>
      </c>
      <c r="AV159" s="100"/>
      <c r="AW159" s="91">
        <v>1</v>
      </c>
      <c r="AX159" s="91">
        <v>0.25</v>
      </c>
      <c r="AY159" s="100"/>
      <c r="AZ159" s="100"/>
      <c r="BA159" s="91">
        <v>0.5</v>
      </c>
      <c r="BB159" s="100"/>
      <c r="BC159" s="91">
        <v>0.05</v>
      </c>
      <c r="BD159" s="91">
        <v>0.5</v>
      </c>
      <c r="BE159" s="100"/>
      <c r="BF159" s="100"/>
      <c r="BG159" s="100"/>
      <c r="BH159" s="100"/>
      <c r="BI159" s="100"/>
      <c r="BJ159" s="100"/>
      <c r="BK159" s="101"/>
    </row>
    <row r="160" spans="1:63">
      <c r="A160" s="99" t="s">
        <v>793</v>
      </c>
      <c r="B160" s="91">
        <v>1</v>
      </c>
      <c r="C160" s="100"/>
      <c r="D160" s="100"/>
      <c r="E160" s="91">
        <v>0.1</v>
      </c>
      <c r="F160" s="100"/>
      <c r="G160" s="100"/>
      <c r="H160" s="91">
        <v>0.9</v>
      </c>
      <c r="I160" s="91">
        <v>0.05</v>
      </c>
      <c r="J160" s="100"/>
      <c r="K160" s="91">
        <v>0.4</v>
      </c>
      <c r="L160" s="91">
        <v>7.4999999999999997E-2</v>
      </c>
      <c r="M160" s="91">
        <v>0.125</v>
      </c>
      <c r="N160" s="100"/>
      <c r="O160" s="91">
        <v>0.25</v>
      </c>
      <c r="P160" s="100"/>
      <c r="Q160" s="100"/>
      <c r="R160" s="91">
        <v>0.2</v>
      </c>
      <c r="S160" s="100"/>
      <c r="T160" s="100"/>
      <c r="U160" s="100"/>
      <c r="V160" s="100"/>
      <c r="W160" s="100"/>
      <c r="X160" s="91">
        <v>0.2</v>
      </c>
      <c r="Y160" s="100"/>
      <c r="Z160" s="91">
        <v>1</v>
      </c>
      <c r="AA160" s="100"/>
      <c r="AB160" s="91">
        <v>0.2</v>
      </c>
      <c r="AC160" s="100"/>
      <c r="AD160" s="91">
        <v>0.5</v>
      </c>
      <c r="AE160" s="100"/>
      <c r="AF160" s="100"/>
      <c r="AG160" s="91">
        <v>7.4999999999999997E-2</v>
      </c>
      <c r="AH160" s="100"/>
      <c r="AI160" s="91">
        <v>0.125</v>
      </c>
      <c r="AJ160" s="91">
        <v>0.55000000000000004</v>
      </c>
      <c r="AK160" s="91">
        <v>2.5000000000000001E-2</v>
      </c>
      <c r="AL160" s="100"/>
      <c r="AM160" s="91">
        <v>0.42499999999999999</v>
      </c>
      <c r="AN160" s="100"/>
      <c r="AO160" s="100"/>
      <c r="AP160" s="100"/>
      <c r="AQ160" s="100"/>
      <c r="AR160" s="100"/>
      <c r="AS160" s="91">
        <v>0.05</v>
      </c>
      <c r="AT160" s="100"/>
      <c r="AU160" s="91">
        <v>0.5</v>
      </c>
      <c r="AV160" s="100"/>
      <c r="AW160" s="91">
        <v>1</v>
      </c>
      <c r="AX160" s="91">
        <v>0.4375</v>
      </c>
      <c r="AY160" s="100"/>
      <c r="AZ160" s="100"/>
      <c r="BA160" s="91">
        <v>0.32500000000000001</v>
      </c>
      <c r="BB160" s="100"/>
      <c r="BC160" s="91">
        <v>0.42499999999999999</v>
      </c>
      <c r="BD160" s="91">
        <v>0.92500000000000004</v>
      </c>
      <c r="BE160" s="100"/>
      <c r="BF160" s="100"/>
      <c r="BG160" s="100"/>
      <c r="BH160" s="100"/>
      <c r="BI160" s="91">
        <v>1.2</v>
      </c>
      <c r="BJ160" s="100"/>
      <c r="BK160" s="101"/>
    </row>
    <row r="161" spans="1:63">
      <c r="A161" s="99" t="s">
        <v>563</v>
      </c>
      <c r="B161" s="100"/>
      <c r="C161" s="100"/>
      <c r="D161" s="100"/>
      <c r="E161" s="91">
        <v>0.1</v>
      </c>
      <c r="F161" s="100"/>
      <c r="G161" s="100"/>
      <c r="H161" s="91">
        <v>0.47499999999999998</v>
      </c>
      <c r="I161" s="91">
        <v>0.125</v>
      </c>
      <c r="J161" s="100"/>
      <c r="K161" s="91">
        <v>0.7</v>
      </c>
      <c r="L161" s="100"/>
      <c r="M161" s="100"/>
      <c r="N161" s="91">
        <v>0.05</v>
      </c>
      <c r="O161" s="91">
        <v>0.2</v>
      </c>
      <c r="P161" s="100"/>
      <c r="Q161" s="100"/>
      <c r="R161" s="91">
        <v>1.8249999999999997</v>
      </c>
      <c r="S161" s="100"/>
      <c r="T161" s="100"/>
      <c r="U161" s="100"/>
      <c r="V161" s="91">
        <v>0.2</v>
      </c>
      <c r="W161" s="100"/>
      <c r="X161" s="91">
        <v>0.05</v>
      </c>
      <c r="Y161" s="100"/>
      <c r="Z161" s="91">
        <v>0.30000000000000004</v>
      </c>
      <c r="AA161" s="100"/>
      <c r="AB161" s="91">
        <v>0.6</v>
      </c>
      <c r="AC161" s="100"/>
      <c r="AD161" s="91">
        <v>0.4</v>
      </c>
      <c r="AE161" s="100"/>
      <c r="AF161" s="100"/>
      <c r="AG161" s="91">
        <v>7.4999999999999997E-2</v>
      </c>
      <c r="AH161" s="100"/>
      <c r="AI161" s="91">
        <v>0.15</v>
      </c>
      <c r="AJ161" s="91">
        <v>0.25</v>
      </c>
      <c r="AK161" s="100"/>
      <c r="AL161" s="100"/>
      <c r="AM161" s="100"/>
      <c r="AN161" s="100"/>
      <c r="AO161" s="100"/>
      <c r="AP161" s="100"/>
      <c r="AQ161" s="100"/>
      <c r="AR161" s="100"/>
      <c r="AS161" s="91">
        <v>0.2</v>
      </c>
      <c r="AT161" s="100"/>
      <c r="AU161" s="91">
        <v>0.25</v>
      </c>
      <c r="AV161" s="100"/>
      <c r="AW161" s="100"/>
      <c r="AX161" s="91">
        <v>0.22499999999999998</v>
      </c>
      <c r="AY161" s="100"/>
      <c r="AZ161" s="100"/>
      <c r="BA161" s="91">
        <v>0.25</v>
      </c>
      <c r="BB161" s="100"/>
      <c r="BC161" s="91">
        <v>2.2000000000000002</v>
      </c>
      <c r="BD161" s="91">
        <v>0.125</v>
      </c>
      <c r="BE161" s="100"/>
      <c r="BF161" s="100"/>
      <c r="BG161" s="100"/>
      <c r="BH161" s="100"/>
      <c r="BI161" s="100"/>
      <c r="BJ161" s="100"/>
      <c r="BK161" s="101"/>
    </row>
    <row r="162" spans="1:63">
      <c r="A162" s="99" t="s">
        <v>565</v>
      </c>
      <c r="B162" s="100"/>
      <c r="C162" s="100"/>
      <c r="D162" s="91">
        <v>0.25</v>
      </c>
      <c r="E162" s="100"/>
      <c r="F162" s="100"/>
      <c r="G162" s="100"/>
      <c r="H162" s="100"/>
      <c r="I162" s="100"/>
      <c r="J162" s="100"/>
      <c r="K162" s="100"/>
      <c r="L162" s="100"/>
      <c r="M162" s="91">
        <v>0.125</v>
      </c>
      <c r="N162" s="100"/>
      <c r="O162" s="100"/>
      <c r="P162" s="100"/>
      <c r="Q162" s="100"/>
      <c r="R162" s="91">
        <v>0.1</v>
      </c>
      <c r="S162" s="100"/>
      <c r="T162" s="100"/>
      <c r="U162" s="100"/>
      <c r="V162" s="91">
        <v>0.2</v>
      </c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91">
        <v>7.4999999999999997E-2</v>
      </c>
      <c r="AH162" s="100"/>
      <c r="AI162" s="100"/>
      <c r="AJ162" s="100"/>
      <c r="AK162" s="91">
        <v>7.4999999999999997E-2</v>
      </c>
      <c r="AL162" s="100"/>
      <c r="AM162" s="91">
        <v>0.17499999999999999</v>
      </c>
      <c r="AN162" s="100"/>
      <c r="AO162" s="100"/>
      <c r="AP162" s="100"/>
      <c r="AQ162" s="100"/>
      <c r="AR162" s="100"/>
      <c r="AS162" s="91">
        <v>0.1</v>
      </c>
      <c r="AT162" s="100"/>
      <c r="AU162" s="100"/>
      <c r="AV162" s="100"/>
      <c r="AW162" s="91">
        <v>0.2</v>
      </c>
      <c r="AX162" s="100"/>
      <c r="AY162" s="100"/>
      <c r="AZ162" s="100"/>
      <c r="BA162" s="91">
        <v>0.5</v>
      </c>
      <c r="BB162" s="100"/>
      <c r="BC162" s="100"/>
      <c r="BD162" s="100"/>
      <c r="BE162" s="100"/>
      <c r="BF162" s="100"/>
      <c r="BG162" s="100"/>
      <c r="BH162" s="100"/>
      <c r="BI162" s="100"/>
      <c r="BJ162" s="100"/>
      <c r="BK162" s="101"/>
    </row>
    <row r="163" spans="1:63">
      <c r="A163" s="99" t="s">
        <v>567</v>
      </c>
      <c r="B163" s="91">
        <v>0.2</v>
      </c>
      <c r="C163" s="100"/>
      <c r="D163" s="100"/>
      <c r="E163" s="100"/>
      <c r="F163" s="100"/>
      <c r="G163" s="100"/>
      <c r="H163" s="100"/>
      <c r="I163" s="100"/>
      <c r="J163" s="100"/>
      <c r="K163" s="91">
        <v>0.25</v>
      </c>
      <c r="L163" s="100"/>
      <c r="M163" s="100"/>
      <c r="N163" s="100"/>
      <c r="O163" s="100"/>
      <c r="P163" s="100"/>
      <c r="Q163" s="100"/>
      <c r="R163" s="91">
        <v>0.2</v>
      </c>
      <c r="S163" s="100"/>
      <c r="T163" s="100"/>
      <c r="U163" s="100"/>
      <c r="V163" s="100"/>
      <c r="W163" s="100"/>
      <c r="X163" s="100"/>
      <c r="Y163" s="100"/>
      <c r="Z163" s="91">
        <v>1</v>
      </c>
      <c r="AA163" s="100"/>
      <c r="AB163" s="91">
        <v>0.17499999999999999</v>
      </c>
      <c r="AC163" s="100"/>
      <c r="AD163" s="100"/>
      <c r="AE163" s="100"/>
      <c r="AF163" s="100"/>
      <c r="AG163" s="91">
        <v>0.3</v>
      </c>
      <c r="AH163" s="100"/>
      <c r="AI163" s="91">
        <v>0.2</v>
      </c>
      <c r="AJ163" s="91">
        <v>0.2</v>
      </c>
      <c r="AK163" s="100"/>
      <c r="AL163" s="100"/>
      <c r="AM163" s="91">
        <v>0.5</v>
      </c>
      <c r="AN163" s="100"/>
      <c r="AO163" s="91">
        <v>0.3</v>
      </c>
      <c r="AP163" s="100"/>
      <c r="AQ163" s="100"/>
      <c r="AR163" s="100"/>
      <c r="AS163" s="100"/>
      <c r="AT163" s="100"/>
      <c r="AU163" s="91">
        <v>0.5</v>
      </c>
      <c r="AV163" s="100"/>
      <c r="AW163" s="91">
        <v>0.2</v>
      </c>
      <c r="AX163" s="100"/>
      <c r="AY163" s="100"/>
      <c r="AZ163" s="100"/>
      <c r="BA163" s="91">
        <v>0.5</v>
      </c>
      <c r="BB163" s="100"/>
      <c r="BC163" s="91">
        <v>1.2250000000000001</v>
      </c>
      <c r="BD163" s="91">
        <v>0.5</v>
      </c>
      <c r="BE163" s="100"/>
      <c r="BF163" s="100"/>
      <c r="BG163" s="100"/>
      <c r="BH163" s="100"/>
      <c r="BI163" s="100"/>
      <c r="BJ163" s="100"/>
      <c r="BK163" s="101"/>
    </row>
    <row r="164" spans="1:63">
      <c r="A164" s="99" t="s">
        <v>569</v>
      </c>
      <c r="B164" s="91">
        <v>1.2</v>
      </c>
      <c r="C164" s="100"/>
      <c r="D164" s="100"/>
      <c r="E164" s="91">
        <v>0.2</v>
      </c>
      <c r="F164" s="100"/>
      <c r="G164" s="100"/>
      <c r="H164" s="91">
        <v>0.6</v>
      </c>
      <c r="I164" s="91">
        <v>0.125</v>
      </c>
      <c r="J164" s="100"/>
      <c r="K164" s="91">
        <v>0.75</v>
      </c>
      <c r="L164" s="91">
        <v>0.7</v>
      </c>
      <c r="M164" s="100"/>
      <c r="N164" s="100"/>
      <c r="O164" s="91">
        <v>0.2</v>
      </c>
      <c r="P164" s="100"/>
      <c r="Q164" s="100"/>
      <c r="R164" s="91">
        <v>1</v>
      </c>
      <c r="S164" s="100"/>
      <c r="T164" s="100"/>
      <c r="U164" s="100"/>
      <c r="V164" s="91">
        <v>0.2</v>
      </c>
      <c r="W164" s="100"/>
      <c r="X164" s="91">
        <v>0.4</v>
      </c>
      <c r="Y164" s="100"/>
      <c r="Z164" s="91">
        <v>2</v>
      </c>
      <c r="AA164" s="100"/>
      <c r="AB164" s="91">
        <v>1</v>
      </c>
      <c r="AC164" s="100"/>
      <c r="AD164" s="91">
        <v>0.5</v>
      </c>
      <c r="AE164" s="100"/>
      <c r="AF164" s="100"/>
      <c r="AG164" s="91">
        <v>0.125</v>
      </c>
      <c r="AH164" s="100"/>
      <c r="AI164" s="91">
        <v>0.75</v>
      </c>
      <c r="AJ164" s="91">
        <v>0.4</v>
      </c>
      <c r="AK164" s="100"/>
      <c r="AL164" s="100"/>
      <c r="AM164" s="91">
        <v>0.5</v>
      </c>
      <c r="AN164" s="100"/>
      <c r="AO164" s="91">
        <v>0.375</v>
      </c>
      <c r="AP164" s="100"/>
      <c r="AQ164" s="100"/>
      <c r="AR164" s="100"/>
      <c r="AS164" s="91">
        <v>0.125</v>
      </c>
      <c r="AT164" s="100"/>
      <c r="AU164" s="91">
        <v>0.5</v>
      </c>
      <c r="AV164" s="100"/>
      <c r="AW164" s="91">
        <v>1</v>
      </c>
      <c r="AX164" s="91">
        <v>0.1125</v>
      </c>
      <c r="AY164" s="100"/>
      <c r="AZ164" s="100"/>
      <c r="BA164" s="100"/>
      <c r="BB164" s="100"/>
      <c r="BC164" s="91">
        <v>0.5</v>
      </c>
      <c r="BD164" s="91">
        <v>0.625</v>
      </c>
      <c r="BE164" s="100"/>
      <c r="BF164" s="100"/>
      <c r="BG164" s="100"/>
      <c r="BH164" s="100"/>
      <c r="BI164" s="100"/>
      <c r="BJ164" s="100"/>
      <c r="BK164" s="101"/>
    </row>
    <row r="165" spans="1:63">
      <c r="A165" s="99" t="s">
        <v>571</v>
      </c>
      <c r="B165" s="91">
        <v>2.2000000000000002</v>
      </c>
      <c r="C165" s="100"/>
      <c r="D165" s="91">
        <v>0.25</v>
      </c>
      <c r="E165" s="91">
        <v>0.52500000000000002</v>
      </c>
      <c r="F165" s="100"/>
      <c r="G165" s="100"/>
      <c r="H165" s="91">
        <v>0.45</v>
      </c>
      <c r="I165" s="91">
        <v>1</v>
      </c>
      <c r="J165" s="100"/>
      <c r="K165" s="100"/>
      <c r="L165" s="91">
        <v>2.1</v>
      </c>
      <c r="M165" s="91">
        <v>0.25</v>
      </c>
      <c r="N165" s="100"/>
      <c r="O165" s="91">
        <v>1.4</v>
      </c>
      <c r="P165" s="100"/>
      <c r="Q165" s="100"/>
      <c r="R165" s="91">
        <v>2.7</v>
      </c>
      <c r="S165" s="100"/>
      <c r="T165" s="100"/>
      <c r="U165" s="100"/>
      <c r="V165" s="91">
        <v>0.2</v>
      </c>
      <c r="W165" s="100"/>
      <c r="X165" s="91">
        <v>1.75</v>
      </c>
      <c r="Y165" s="100"/>
      <c r="Z165" s="91">
        <v>2</v>
      </c>
      <c r="AA165" s="100"/>
      <c r="AB165" s="100"/>
      <c r="AC165" s="100"/>
      <c r="AD165" s="91">
        <v>1</v>
      </c>
      <c r="AE165" s="100"/>
      <c r="AF165" s="100"/>
      <c r="AG165" s="91">
        <v>0.7</v>
      </c>
      <c r="AH165" s="100"/>
      <c r="AI165" s="91">
        <v>0.4</v>
      </c>
      <c r="AJ165" s="91">
        <v>0.6</v>
      </c>
      <c r="AK165" s="91">
        <v>0.22500000000000001</v>
      </c>
      <c r="AL165" s="100"/>
      <c r="AM165" s="91">
        <v>1</v>
      </c>
      <c r="AN165" s="100"/>
      <c r="AO165" s="91">
        <v>0.375</v>
      </c>
      <c r="AP165" s="100"/>
      <c r="AQ165" s="100"/>
      <c r="AR165" s="100"/>
      <c r="AS165" s="91">
        <v>1</v>
      </c>
      <c r="AT165" s="100"/>
      <c r="AU165" s="91">
        <v>1</v>
      </c>
      <c r="AV165" s="100"/>
      <c r="AW165" s="91">
        <v>1</v>
      </c>
      <c r="AX165" s="91">
        <v>0.375</v>
      </c>
      <c r="AY165" s="100"/>
      <c r="AZ165" s="100"/>
      <c r="BA165" s="91">
        <v>0.85000000000000009</v>
      </c>
      <c r="BB165" s="100"/>
      <c r="BC165" s="91">
        <v>1</v>
      </c>
      <c r="BD165" s="91">
        <v>1.6</v>
      </c>
      <c r="BE165" s="100"/>
      <c r="BF165" s="100"/>
      <c r="BG165" s="100"/>
      <c r="BH165" s="100"/>
      <c r="BI165" s="100"/>
      <c r="BJ165" s="100"/>
      <c r="BK165" s="101"/>
    </row>
    <row r="166" spans="1:63">
      <c r="A166" s="99" t="s">
        <v>573</v>
      </c>
      <c r="B166" s="91">
        <v>0.2</v>
      </c>
      <c r="C166" s="100"/>
      <c r="D166" s="100"/>
      <c r="E166" s="100"/>
      <c r="F166" s="100"/>
      <c r="G166" s="100"/>
      <c r="H166" s="91">
        <v>0.15</v>
      </c>
      <c r="I166" s="100"/>
      <c r="J166" s="100"/>
      <c r="K166" s="100"/>
      <c r="L166" s="91">
        <v>0.3</v>
      </c>
      <c r="M166" s="100"/>
      <c r="N166" s="100"/>
      <c r="O166" s="100"/>
      <c r="P166" s="100"/>
      <c r="Q166" s="100"/>
      <c r="R166" s="91">
        <v>1.1000000000000001</v>
      </c>
      <c r="S166" s="100"/>
      <c r="T166" s="100"/>
      <c r="U166" s="100"/>
      <c r="V166" s="100"/>
      <c r="W166" s="100"/>
      <c r="X166" s="100"/>
      <c r="Y166" s="100"/>
      <c r="Z166" s="91">
        <v>1</v>
      </c>
      <c r="AA166" s="100"/>
      <c r="AB166" s="100"/>
      <c r="AC166" s="100"/>
      <c r="AD166" s="100"/>
      <c r="AE166" s="100"/>
      <c r="AF166" s="100"/>
      <c r="AG166" s="91">
        <v>0.05</v>
      </c>
      <c r="AH166" s="100"/>
      <c r="AI166" s="100"/>
      <c r="AJ166" s="91">
        <v>0.4</v>
      </c>
      <c r="AK166" s="100"/>
      <c r="AL166" s="100"/>
      <c r="AM166" s="91">
        <v>0.5</v>
      </c>
      <c r="AN166" s="100"/>
      <c r="AO166" s="100"/>
      <c r="AP166" s="100"/>
      <c r="AQ166" s="100"/>
      <c r="AR166" s="100"/>
      <c r="AS166" s="100"/>
      <c r="AT166" s="100"/>
      <c r="AU166" s="100"/>
      <c r="AV166" s="100"/>
      <c r="AW166" s="100"/>
      <c r="AX166" s="100"/>
      <c r="AY166" s="100"/>
      <c r="AZ166" s="100"/>
      <c r="BA166" s="100"/>
      <c r="BB166" s="100"/>
      <c r="BC166" s="91">
        <v>0.6</v>
      </c>
      <c r="BD166" s="91">
        <v>0.7</v>
      </c>
      <c r="BE166" s="100"/>
      <c r="BF166" s="100"/>
      <c r="BG166" s="100"/>
      <c r="BH166" s="100"/>
      <c r="BI166" s="100"/>
      <c r="BJ166" s="100"/>
      <c r="BK166" s="101"/>
    </row>
    <row r="167" spans="1:63">
      <c r="A167" s="99" t="s">
        <v>575</v>
      </c>
      <c r="B167" s="91">
        <v>2</v>
      </c>
      <c r="C167" s="100"/>
      <c r="D167" s="100"/>
      <c r="E167" s="91">
        <v>2</v>
      </c>
      <c r="F167" s="100"/>
      <c r="G167" s="100"/>
      <c r="H167" s="100"/>
      <c r="I167" s="100"/>
      <c r="J167" s="100"/>
      <c r="K167" s="100"/>
      <c r="L167" s="91">
        <v>0.05</v>
      </c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91">
        <v>0.5</v>
      </c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100"/>
      <c r="AX167" s="100"/>
      <c r="AY167" s="100"/>
      <c r="AZ167" s="100"/>
      <c r="BA167" s="100"/>
      <c r="BB167" s="100"/>
      <c r="BC167" s="91">
        <v>0.17499999999999999</v>
      </c>
      <c r="BD167" s="91">
        <v>0.05</v>
      </c>
      <c r="BE167" s="100"/>
      <c r="BF167" s="100"/>
      <c r="BG167" s="100"/>
      <c r="BH167" s="100"/>
      <c r="BI167" s="100"/>
      <c r="BJ167" s="100"/>
      <c r="BK167" s="101"/>
    </row>
    <row r="168" spans="1:63">
      <c r="A168" s="99" t="s">
        <v>577</v>
      </c>
      <c r="B168" s="91">
        <v>1.45</v>
      </c>
      <c r="C168" s="100"/>
      <c r="D168" s="91">
        <v>1.75</v>
      </c>
      <c r="E168" s="91">
        <v>2</v>
      </c>
      <c r="F168" s="91">
        <v>0.1</v>
      </c>
      <c r="G168" s="100"/>
      <c r="H168" s="91">
        <v>1.925</v>
      </c>
      <c r="I168" s="91">
        <v>2</v>
      </c>
      <c r="J168" s="100"/>
      <c r="K168" s="91">
        <v>1.575</v>
      </c>
      <c r="L168" s="91">
        <v>1.9</v>
      </c>
      <c r="M168" s="91">
        <v>0.67500000000000004</v>
      </c>
      <c r="N168" s="91">
        <v>0.75</v>
      </c>
      <c r="O168" s="91">
        <v>1.125</v>
      </c>
      <c r="P168" s="100"/>
      <c r="Q168" s="100"/>
      <c r="R168" s="91">
        <v>8.9499999999999993</v>
      </c>
      <c r="S168" s="100"/>
      <c r="T168" s="100"/>
      <c r="U168" s="100"/>
      <c r="V168" s="100"/>
      <c r="W168" s="100"/>
      <c r="X168" s="91">
        <v>1.5375000000000001</v>
      </c>
      <c r="Y168" s="100"/>
      <c r="Z168" s="91">
        <v>1.75</v>
      </c>
      <c r="AA168" s="100"/>
      <c r="AB168" s="91">
        <v>3</v>
      </c>
      <c r="AC168" s="91">
        <v>0.97499999999999998</v>
      </c>
      <c r="AD168" s="91">
        <v>1.175</v>
      </c>
      <c r="AE168" s="100"/>
      <c r="AF168" s="100"/>
      <c r="AG168" s="91">
        <v>2.25</v>
      </c>
      <c r="AH168" s="100"/>
      <c r="AI168" s="91">
        <v>1.075</v>
      </c>
      <c r="AJ168" s="91">
        <v>1.6</v>
      </c>
      <c r="AK168" s="91">
        <v>0.42499999999999999</v>
      </c>
      <c r="AL168" s="100"/>
      <c r="AM168" s="91">
        <v>1.4</v>
      </c>
      <c r="AN168" s="100"/>
      <c r="AO168" s="91">
        <v>2.4</v>
      </c>
      <c r="AP168" s="100"/>
      <c r="AQ168" s="100"/>
      <c r="AR168" s="100"/>
      <c r="AS168" s="91">
        <v>2.0750000000000002</v>
      </c>
      <c r="AT168" s="100"/>
      <c r="AU168" s="91">
        <v>0.45</v>
      </c>
      <c r="AV168" s="100"/>
      <c r="AW168" s="91">
        <v>1.8</v>
      </c>
      <c r="AX168" s="91">
        <v>1.9750000000000001</v>
      </c>
      <c r="AY168" s="100"/>
      <c r="AZ168" s="100"/>
      <c r="BA168" s="91">
        <v>1.875</v>
      </c>
      <c r="BB168" s="91">
        <v>3.6749999999999998</v>
      </c>
      <c r="BC168" s="91">
        <v>2.0249999999999999</v>
      </c>
      <c r="BD168" s="91">
        <v>5.7</v>
      </c>
      <c r="BE168" s="100"/>
      <c r="BF168" s="100"/>
      <c r="BG168" s="100"/>
      <c r="BH168" s="100"/>
      <c r="BI168" s="100"/>
      <c r="BJ168" s="100"/>
      <c r="BK168" s="101"/>
    </row>
    <row r="169" spans="1:63">
      <c r="A169" s="99" t="s">
        <v>579</v>
      </c>
      <c r="B169" s="91">
        <v>1</v>
      </c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91">
        <v>1</v>
      </c>
      <c r="P169" s="100"/>
      <c r="Q169" s="100"/>
      <c r="R169" s="91">
        <v>1</v>
      </c>
      <c r="S169" s="100"/>
      <c r="T169" s="100"/>
      <c r="U169" s="100"/>
      <c r="V169" s="100"/>
      <c r="W169" s="100"/>
      <c r="X169" s="100"/>
      <c r="Y169" s="100"/>
      <c r="Z169" s="91">
        <v>1</v>
      </c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91">
        <v>1</v>
      </c>
      <c r="AX169" s="100"/>
      <c r="AY169" s="100"/>
      <c r="AZ169" s="100"/>
      <c r="BA169" s="100"/>
      <c r="BB169" s="100"/>
      <c r="BC169" s="91">
        <v>1</v>
      </c>
      <c r="BD169" s="100"/>
      <c r="BE169" s="100"/>
      <c r="BF169" s="100"/>
      <c r="BG169" s="100"/>
      <c r="BH169" s="100"/>
      <c r="BI169" s="100"/>
      <c r="BJ169" s="100"/>
      <c r="BK169" s="101"/>
    </row>
    <row r="170" spans="1:63">
      <c r="A170" s="99" t="s">
        <v>794</v>
      </c>
      <c r="B170" s="100"/>
      <c r="C170" s="100"/>
      <c r="D170" s="100"/>
      <c r="E170" s="91">
        <v>0.3</v>
      </c>
      <c r="F170" s="100"/>
      <c r="G170" s="100"/>
      <c r="H170" s="91">
        <v>1</v>
      </c>
      <c r="I170" s="100"/>
      <c r="J170" s="100"/>
      <c r="K170" s="91">
        <v>1</v>
      </c>
      <c r="L170" s="91">
        <v>0.75</v>
      </c>
      <c r="M170" s="91">
        <v>0.75</v>
      </c>
      <c r="N170" s="100"/>
      <c r="O170" s="91">
        <v>0.625</v>
      </c>
      <c r="P170" s="100"/>
      <c r="Q170" s="100"/>
      <c r="R170" s="91">
        <v>1</v>
      </c>
      <c r="S170" s="100"/>
      <c r="T170" s="100"/>
      <c r="U170" s="100"/>
      <c r="V170" s="100"/>
      <c r="W170" s="100"/>
      <c r="X170" s="91">
        <v>0.58750000000000002</v>
      </c>
      <c r="Y170" s="100"/>
      <c r="Z170" s="91">
        <v>1</v>
      </c>
      <c r="AA170" s="100"/>
      <c r="AB170" s="91">
        <v>1</v>
      </c>
      <c r="AC170" s="100"/>
      <c r="AD170" s="91">
        <v>1</v>
      </c>
      <c r="AE170" s="100"/>
      <c r="AF170" s="100"/>
      <c r="AG170" s="91">
        <v>0.625</v>
      </c>
      <c r="AH170" s="100"/>
      <c r="AI170" s="91">
        <v>1.25</v>
      </c>
      <c r="AJ170" s="91">
        <v>0.2</v>
      </c>
      <c r="AK170" s="100"/>
      <c r="AL170" s="100"/>
      <c r="AM170" s="91">
        <v>1</v>
      </c>
      <c r="AN170" s="100"/>
      <c r="AO170" s="100"/>
      <c r="AP170" s="100"/>
      <c r="AQ170" s="100"/>
      <c r="AR170" s="100"/>
      <c r="AS170" s="91">
        <v>2.8</v>
      </c>
      <c r="AT170" s="100"/>
      <c r="AU170" s="91">
        <v>0.875</v>
      </c>
      <c r="AV170" s="100"/>
      <c r="AW170" s="91">
        <v>1</v>
      </c>
      <c r="AX170" s="100"/>
      <c r="AY170" s="100"/>
      <c r="AZ170" s="100"/>
      <c r="BA170" s="91">
        <v>0.875</v>
      </c>
      <c r="BB170" s="100"/>
      <c r="BC170" s="91">
        <v>0.4</v>
      </c>
      <c r="BD170" s="91">
        <v>1</v>
      </c>
      <c r="BE170" s="100"/>
      <c r="BF170" s="100"/>
      <c r="BG170" s="100"/>
      <c r="BH170" s="100"/>
      <c r="BI170" s="100"/>
      <c r="BJ170" s="100"/>
      <c r="BK170" s="101"/>
    </row>
    <row r="171" spans="1:63">
      <c r="A171" s="99" t="s">
        <v>795</v>
      </c>
      <c r="B171" s="91">
        <v>1.6</v>
      </c>
      <c r="C171" s="100"/>
      <c r="D171" s="100"/>
      <c r="E171" s="91">
        <v>0.4</v>
      </c>
      <c r="F171" s="100"/>
      <c r="G171" s="100"/>
      <c r="H171" s="91">
        <v>1</v>
      </c>
      <c r="I171" s="100"/>
      <c r="J171" s="100"/>
      <c r="K171" s="91">
        <v>0.625</v>
      </c>
      <c r="L171" s="91">
        <v>2.5000000000000001E-2</v>
      </c>
      <c r="M171" s="91">
        <v>0.05</v>
      </c>
      <c r="N171" s="100"/>
      <c r="O171" s="91">
        <v>0.2</v>
      </c>
      <c r="P171" s="100"/>
      <c r="Q171" s="100"/>
      <c r="R171" s="91">
        <v>1</v>
      </c>
      <c r="S171" s="100"/>
      <c r="T171" s="100"/>
      <c r="U171" s="100"/>
      <c r="V171" s="100"/>
      <c r="W171" s="100"/>
      <c r="X171" s="91">
        <v>0.375</v>
      </c>
      <c r="Y171" s="100"/>
      <c r="Z171" s="91">
        <v>1</v>
      </c>
      <c r="AA171" s="100"/>
      <c r="AB171" s="91">
        <v>1</v>
      </c>
      <c r="AC171" s="100"/>
      <c r="AD171" s="91">
        <v>0.625</v>
      </c>
      <c r="AE171" s="100"/>
      <c r="AF171" s="100"/>
      <c r="AG171" s="91">
        <v>0.5</v>
      </c>
      <c r="AH171" s="100"/>
      <c r="AI171" s="91">
        <v>0.4</v>
      </c>
      <c r="AJ171" s="91">
        <v>0.6</v>
      </c>
      <c r="AK171" s="91">
        <v>0.05</v>
      </c>
      <c r="AL171" s="100"/>
      <c r="AM171" s="91">
        <v>0.7</v>
      </c>
      <c r="AN171" s="100"/>
      <c r="AO171" s="91">
        <v>0.5</v>
      </c>
      <c r="AP171" s="100"/>
      <c r="AQ171" s="100"/>
      <c r="AR171" s="100"/>
      <c r="AS171" s="91">
        <v>0.8</v>
      </c>
      <c r="AT171" s="100"/>
      <c r="AU171" s="91">
        <v>0.8</v>
      </c>
      <c r="AV171" s="100"/>
      <c r="AW171" s="91">
        <v>1</v>
      </c>
      <c r="AX171" s="100"/>
      <c r="AY171" s="100"/>
      <c r="AZ171" s="100"/>
      <c r="BA171" s="91">
        <v>1.4875</v>
      </c>
      <c r="BB171" s="100"/>
      <c r="BC171" s="91">
        <v>0.95</v>
      </c>
      <c r="BD171" s="91">
        <v>0.125</v>
      </c>
      <c r="BE171" s="100"/>
      <c r="BF171" s="100"/>
      <c r="BG171" s="100"/>
      <c r="BH171" s="100"/>
      <c r="BI171" s="100"/>
      <c r="BJ171" s="100"/>
      <c r="BK171" s="101"/>
    </row>
    <row r="172" spans="1:63">
      <c r="A172" s="99" t="s">
        <v>581</v>
      </c>
      <c r="B172" s="100"/>
      <c r="C172" s="100"/>
      <c r="D172" s="91">
        <v>0.25</v>
      </c>
      <c r="E172" s="91">
        <v>0.5</v>
      </c>
      <c r="F172" s="100"/>
      <c r="G172" s="100"/>
      <c r="H172" s="91">
        <v>0.44999999999999996</v>
      </c>
      <c r="I172" s="91">
        <v>0.6</v>
      </c>
      <c r="J172" s="100"/>
      <c r="K172" s="91">
        <v>7.4999999999999997E-2</v>
      </c>
      <c r="L172" s="91">
        <v>1</v>
      </c>
      <c r="M172" s="91">
        <v>0.25</v>
      </c>
      <c r="N172" s="91">
        <v>0.25</v>
      </c>
      <c r="O172" s="91">
        <v>0.4</v>
      </c>
      <c r="P172" s="100"/>
      <c r="Q172" s="100"/>
      <c r="R172" s="91">
        <v>1</v>
      </c>
      <c r="S172" s="100"/>
      <c r="T172" s="100"/>
      <c r="U172" s="100"/>
      <c r="V172" s="100"/>
      <c r="W172" s="100"/>
      <c r="X172" s="91">
        <v>0.9375</v>
      </c>
      <c r="Y172" s="100"/>
      <c r="Z172" s="91">
        <v>1.75</v>
      </c>
      <c r="AA172" s="100"/>
      <c r="AB172" s="91">
        <v>0.7</v>
      </c>
      <c r="AC172" s="91">
        <v>2.5000000000000001E-2</v>
      </c>
      <c r="AD172" s="91">
        <v>0.5</v>
      </c>
      <c r="AE172" s="100"/>
      <c r="AF172" s="100"/>
      <c r="AG172" s="91">
        <v>0.57499999999999996</v>
      </c>
      <c r="AH172" s="100"/>
      <c r="AI172" s="91">
        <v>0.875</v>
      </c>
      <c r="AJ172" s="91">
        <v>1</v>
      </c>
      <c r="AK172" s="91">
        <v>0.2</v>
      </c>
      <c r="AL172" s="100"/>
      <c r="AM172" s="91">
        <v>1.5</v>
      </c>
      <c r="AN172" s="100"/>
      <c r="AO172" s="100"/>
      <c r="AP172" s="100"/>
      <c r="AQ172" s="100"/>
      <c r="AR172" s="100"/>
      <c r="AS172" s="91">
        <v>0.7</v>
      </c>
      <c r="AT172" s="100"/>
      <c r="AU172" s="91">
        <v>0.75</v>
      </c>
      <c r="AV172" s="100"/>
      <c r="AW172" s="91">
        <v>3.2</v>
      </c>
      <c r="AX172" s="100"/>
      <c r="AY172" s="100"/>
      <c r="AZ172" s="100"/>
      <c r="BA172" s="91">
        <v>0.625</v>
      </c>
      <c r="BB172" s="100"/>
      <c r="BC172" s="91">
        <v>4</v>
      </c>
      <c r="BD172" s="91">
        <v>1.625</v>
      </c>
      <c r="BE172" s="100"/>
      <c r="BF172" s="100"/>
      <c r="BG172" s="100"/>
      <c r="BH172" s="100"/>
      <c r="BI172" s="100"/>
      <c r="BJ172" s="100"/>
      <c r="BK172" s="101"/>
    </row>
    <row r="173" spans="1:63">
      <c r="A173" s="99" t="s">
        <v>583</v>
      </c>
      <c r="B173" s="100"/>
      <c r="C173" s="100"/>
      <c r="D173" s="100"/>
      <c r="E173" s="100"/>
      <c r="F173" s="100"/>
      <c r="G173" s="100"/>
      <c r="H173" s="91">
        <v>0.1</v>
      </c>
      <c r="I173" s="100"/>
      <c r="J173" s="100"/>
      <c r="K173" s="100"/>
      <c r="L173" s="100"/>
      <c r="M173" s="100"/>
      <c r="N173" s="100"/>
      <c r="O173" s="91">
        <v>0.22500000000000001</v>
      </c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91">
        <v>0.25</v>
      </c>
      <c r="AA173" s="100"/>
      <c r="AB173" s="91">
        <v>0.125</v>
      </c>
      <c r="AC173" s="100"/>
      <c r="AD173" s="100"/>
      <c r="AE173" s="100"/>
      <c r="AF173" s="100"/>
      <c r="AG173" s="100"/>
      <c r="AH173" s="100"/>
      <c r="AI173" s="91">
        <v>0.125</v>
      </c>
      <c r="AJ173" s="100"/>
      <c r="AK173" s="100"/>
      <c r="AL173" s="100"/>
      <c r="AM173" s="91">
        <v>0.15</v>
      </c>
      <c r="AN173" s="100"/>
      <c r="AO173" s="91">
        <v>0.1</v>
      </c>
      <c r="AP173" s="100"/>
      <c r="AQ173" s="100"/>
      <c r="AR173" s="100"/>
      <c r="AS173" s="91">
        <v>0.15</v>
      </c>
      <c r="AT173" s="100"/>
      <c r="AU173" s="91">
        <v>0.15</v>
      </c>
      <c r="AV173" s="100"/>
      <c r="AW173" s="91">
        <v>0.2</v>
      </c>
      <c r="AX173" s="100"/>
      <c r="AY173" s="100"/>
      <c r="AZ173" s="100"/>
      <c r="BA173" s="91">
        <v>0.17499999999999999</v>
      </c>
      <c r="BB173" s="100"/>
      <c r="BC173" s="91">
        <v>0.9</v>
      </c>
      <c r="BD173" s="100"/>
      <c r="BE173" s="100"/>
      <c r="BF173" s="100"/>
      <c r="BG173" s="100"/>
      <c r="BH173" s="100"/>
      <c r="BI173" s="100"/>
      <c r="BJ173" s="100"/>
      <c r="BK173" s="101"/>
    </row>
    <row r="174" spans="1:63">
      <c r="A174" s="99" t="s">
        <v>585</v>
      </c>
      <c r="B174" s="91">
        <v>0.875</v>
      </c>
      <c r="C174" s="100"/>
      <c r="D174" s="100"/>
      <c r="E174" s="100"/>
      <c r="F174" s="100"/>
      <c r="G174" s="100"/>
      <c r="H174" s="91">
        <v>0.3</v>
      </c>
      <c r="I174" s="100"/>
      <c r="J174" s="100"/>
      <c r="K174" s="100"/>
      <c r="L174" s="100"/>
      <c r="M174" s="100"/>
      <c r="N174" s="100"/>
      <c r="O174" s="91">
        <v>0.26250000000000001</v>
      </c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91">
        <v>2.75</v>
      </c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1">
        <v>0.75</v>
      </c>
      <c r="AV174" s="100"/>
      <c r="AW174" s="91">
        <v>1.8</v>
      </c>
      <c r="AX174" s="100"/>
      <c r="AY174" s="100"/>
      <c r="AZ174" s="100"/>
      <c r="BA174" s="91">
        <v>0.3</v>
      </c>
      <c r="BB174" s="100"/>
      <c r="BC174" s="91">
        <v>2.4249999999999998</v>
      </c>
      <c r="BD174" s="100"/>
      <c r="BE174" s="100"/>
      <c r="BF174" s="100"/>
      <c r="BG174" s="100"/>
      <c r="BH174" s="100"/>
      <c r="BI174" s="100"/>
      <c r="BJ174" s="100"/>
      <c r="BK174" s="101"/>
    </row>
    <row r="175" spans="1:63">
      <c r="A175" s="99" t="s">
        <v>587</v>
      </c>
      <c r="B175" s="91">
        <v>0.875</v>
      </c>
      <c r="C175" s="100"/>
      <c r="D175" s="100"/>
      <c r="E175" s="100"/>
      <c r="F175" s="100"/>
      <c r="G175" s="100"/>
      <c r="H175" s="91">
        <v>0.15</v>
      </c>
      <c r="I175" s="100"/>
      <c r="J175" s="100"/>
      <c r="K175" s="91">
        <v>7.4999999999999997E-2</v>
      </c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91">
        <v>1</v>
      </c>
      <c r="AA175" s="100"/>
      <c r="AB175" s="100"/>
      <c r="AC175" s="100"/>
      <c r="AD175" s="91">
        <v>0.1</v>
      </c>
      <c r="AE175" s="100"/>
      <c r="AF175" s="100"/>
      <c r="AG175" s="100"/>
      <c r="AH175" s="100"/>
      <c r="AI175" s="91">
        <v>0.2</v>
      </c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1">
        <v>0.45</v>
      </c>
      <c r="AV175" s="100"/>
      <c r="AW175" s="91">
        <v>1.3</v>
      </c>
      <c r="AX175" s="100"/>
      <c r="AY175" s="100"/>
      <c r="AZ175" s="100"/>
      <c r="BA175" s="100"/>
      <c r="BB175" s="100"/>
      <c r="BC175" s="91">
        <v>1.925</v>
      </c>
      <c r="BD175" s="100"/>
      <c r="BE175" s="100"/>
      <c r="BF175" s="100"/>
      <c r="BG175" s="100"/>
      <c r="BH175" s="100"/>
      <c r="BI175" s="100"/>
      <c r="BJ175" s="100"/>
      <c r="BK175" s="101"/>
    </row>
    <row r="176" spans="1:63">
      <c r="A176" s="99" t="s">
        <v>589</v>
      </c>
      <c r="B176" s="100"/>
      <c r="C176" s="100"/>
      <c r="D176" s="100"/>
      <c r="E176" s="100"/>
      <c r="F176" s="100"/>
      <c r="G176" s="100"/>
      <c r="H176" s="91">
        <v>7.4999999999999997E-2</v>
      </c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91">
        <v>0.2</v>
      </c>
      <c r="AA176" s="100"/>
      <c r="AB176" s="100"/>
      <c r="AC176" s="100"/>
      <c r="AD176" s="100"/>
      <c r="AE176" s="100"/>
      <c r="AF176" s="100"/>
      <c r="AG176" s="100"/>
      <c r="AH176" s="100"/>
      <c r="AI176" s="91">
        <v>0.1125</v>
      </c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1">
        <v>0.15</v>
      </c>
      <c r="AV176" s="100"/>
      <c r="AW176" s="91">
        <v>0.2</v>
      </c>
      <c r="AX176" s="100"/>
      <c r="AY176" s="100"/>
      <c r="AZ176" s="100"/>
      <c r="BA176" s="100"/>
      <c r="BB176" s="100"/>
      <c r="BC176" s="91">
        <v>1.95</v>
      </c>
      <c r="BD176" s="100"/>
      <c r="BE176" s="100"/>
      <c r="BF176" s="100"/>
      <c r="BG176" s="100"/>
      <c r="BH176" s="100"/>
      <c r="BI176" s="100"/>
      <c r="BJ176" s="100"/>
      <c r="BK176" s="101"/>
    </row>
    <row r="177" spans="1:63">
      <c r="A177" s="99" t="s">
        <v>591</v>
      </c>
      <c r="B177" s="91">
        <v>0.875</v>
      </c>
      <c r="C177" s="100"/>
      <c r="D177" s="100"/>
      <c r="E177" s="100"/>
      <c r="F177" s="100"/>
      <c r="G177" s="100"/>
      <c r="H177" s="91">
        <v>0.75</v>
      </c>
      <c r="I177" s="100"/>
      <c r="J177" s="100"/>
      <c r="K177" s="91">
        <v>7.4999999999999997E-2</v>
      </c>
      <c r="L177" s="100"/>
      <c r="M177" s="100"/>
      <c r="N177" s="100"/>
      <c r="O177" s="91">
        <v>1.3374999999999999</v>
      </c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91">
        <v>1</v>
      </c>
      <c r="AA177" s="100"/>
      <c r="AB177" s="100"/>
      <c r="AC177" s="100"/>
      <c r="AD177" s="91">
        <v>0.625</v>
      </c>
      <c r="AE177" s="100"/>
      <c r="AF177" s="100"/>
      <c r="AG177" s="91">
        <v>0.375</v>
      </c>
      <c r="AH177" s="100"/>
      <c r="AI177" s="91">
        <v>0.4</v>
      </c>
      <c r="AJ177" s="91">
        <v>0.4</v>
      </c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1">
        <v>0.4</v>
      </c>
      <c r="AV177" s="100"/>
      <c r="AW177" s="91">
        <v>2.2000000000000002</v>
      </c>
      <c r="AX177" s="100"/>
      <c r="AY177" s="100"/>
      <c r="AZ177" s="100"/>
      <c r="BA177" s="91">
        <v>0.2</v>
      </c>
      <c r="BB177" s="100"/>
      <c r="BC177" s="91">
        <v>1.75</v>
      </c>
      <c r="BD177" s="100"/>
      <c r="BE177" s="100"/>
      <c r="BF177" s="100"/>
      <c r="BG177" s="100"/>
      <c r="BH177" s="100"/>
      <c r="BI177" s="100"/>
      <c r="BJ177" s="100"/>
      <c r="BK177" s="101"/>
    </row>
    <row r="178" spans="1:63">
      <c r="A178" s="99" t="s">
        <v>593</v>
      </c>
      <c r="B178" s="91">
        <v>0.875</v>
      </c>
      <c r="C178" s="100"/>
      <c r="D178" s="100"/>
      <c r="E178" s="100"/>
      <c r="F178" s="100"/>
      <c r="G178" s="100"/>
      <c r="H178" s="91">
        <v>0.45</v>
      </c>
      <c r="I178" s="100"/>
      <c r="J178" s="100"/>
      <c r="K178" s="91">
        <v>7.4999999999999997E-2</v>
      </c>
      <c r="L178" s="100"/>
      <c r="M178" s="100"/>
      <c r="N178" s="100"/>
      <c r="O178" s="91">
        <v>0.4375</v>
      </c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91">
        <v>0.9</v>
      </c>
      <c r="AA178" s="100"/>
      <c r="AB178" s="100"/>
      <c r="AC178" s="100"/>
      <c r="AD178" s="91">
        <v>0.1</v>
      </c>
      <c r="AE178" s="100"/>
      <c r="AF178" s="100"/>
      <c r="AG178" s="100"/>
      <c r="AH178" s="100"/>
      <c r="AI178" s="91">
        <v>0.2</v>
      </c>
      <c r="AJ178" s="91">
        <v>0.3</v>
      </c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1">
        <v>0.3</v>
      </c>
      <c r="AV178" s="100"/>
      <c r="AW178" s="91">
        <v>1.6</v>
      </c>
      <c r="AX178" s="100"/>
      <c r="AY178" s="100"/>
      <c r="AZ178" s="100"/>
      <c r="BA178" s="91">
        <v>0.17499999999999999</v>
      </c>
      <c r="BB178" s="100"/>
      <c r="BC178" s="91">
        <v>1.4</v>
      </c>
      <c r="BD178" s="100"/>
      <c r="BE178" s="100"/>
      <c r="BF178" s="100"/>
      <c r="BG178" s="100"/>
      <c r="BH178" s="100"/>
      <c r="BI178" s="100"/>
      <c r="BJ178" s="100"/>
      <c r="BK178" s="101"/>
    </row>
    <row r="179" spans="1:63">
      <c r="A179" s="99" t="s">
        <v>595</v>
      </c>
      <c r="B179" s="100"/>
      <c r="C179" s="100"/>
      <c r="D179" s="100"/>
      <c r="E179" s="100"/>
      <c r="F179" s="100"/>
      <c r="G179" s="100"/>
      <c r="H179" s="91">
        <v>0.05</v>
      </c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91">
        <v>0.1</v>
      </c>
      <c r="AA179" s="100"/>
      <c r="AB179" s="100"/>
      <c r="AC179" s="100"/>
      <c r="AD179" s="100"/>
      <c r="AE179" s="100"/>
      <c r="AF179" s="100"/>
      <c r="AG179" s="100"/>
      <c r="AH179" s="100"/>
      <c r="AI179" s="91">
        <v>0.125</v>
      </c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91">
        <v>0.2</v>
      </c>
      <c r="AX179" s="100"/>
      <c r="AY179" s="100"/>
      <c r="AZ179" s="100"/>
      <c r="BA179" s="91">
        <v>7.4999999999999997E-2</v>
      </c>
      <c r="BB179" s="100"/>
      <c r="BC179" s="100"/>
      <c r="BD179" s="100"/>
      <c r="BE179" s="100"/>
      <c r="BF179" s="100"/>
      <c r="BG179" s="100"/>
      <c r="BH179" s="100"/>
      <c r="BI179" s="100"/>
      <c r="BJ179" s="100"/>
      <c r="BK179" s="101"/>
    </row>
    <row r="180" spans="1:63">
      <c r="A180" s="99" t="s">
        <v>597</v>
      </c>
      <c r="B180" s="91">
        <v>1.2</v>
      </c>
      <c r="C180" s="100"/>
      <c r="D180" s="91">
        <v>0.5</v>
      </c>
      <c r="E180" s="91">
        <v>1.1000000000000001</v>
      </c>
      <c r="F180" s="91">
        <v>0.25</v>
      </c>
      <c r="G180" s="100"/>
      <c r="H180" s="91">
        <v>0.5</v>
      </c>
      <c r="I180" s="91">
        <v>0.55000000000000004</v>
      </c>
      <c r="J180" s="100"/>
      <c r="K180" s="91">
        <v>0.75</v>
      </c>
      <c r="L180" s="91">
        <v>1</v>
      </c>
      <c r="M180" s="91">
        <v>0.5</v>
      </c>
      <c r="N180" s="91">
        <v>1.2</v>
      </c>
      <c r="O180" s="91">
        <v>0.3</v>
      </c>
      <c r="P180" s="100"/>
      <c r="Q180" s="100"/>
      <c r="R180" s="91">
        <v>1</v>
      </c>
      <c r="S180" s="100"/>
      <c r="T180" s="100"/>
      <c r="U180" s="100"/>
      <c r="V180" s="100"/>
      <c r="W180" s="100"/>
      <c r="X180" s="91">
        <v>0.75</v>
      </c>
      <c r="Y180" s="100"/>
      <c r="Z180" s="100"/>
      <c r="AA180" s="100"/>
      <c r="AB180" s="91">
        <v>0.25</v>
      </c>
      <c r="AC180" s="100"/>
      <c r="AD180" s="91">
        <v>0.55000000000000004</v>
      </c>
      <c r="AE180" s="100"/>
      <c r="AF180" s="100"/>
      <c r="AG180" s="91">
        <v>1</v>
      </c>
      <c r="AH180" s="100"/>
      <c r="AI180" s="91">
        <v>0.45</v>
      </c>
      <c r="AJ180" s="91">
        <v>0.35</v>
      </c>
      <c r="AK180" s="91">
        <v>0.5</v>
      </c>
      <c r="AL180" s="100"/>
      <c r="AM180" s="91">
        <v>0.875</v>
      </c>
      <c r="AN180" s="100"/>
      <c r="AO180" s="91">
        <v>1.5</v>
      </c>
      <c r="AP180" s="100"/>
      <c r="AQ180" s="100"/>
      <c r="AR180" s="100"/>
      <c r="AS180" s="91">
        <v>0.75</v>
      </c>
      <c r="AT180" s="100"/>
      <c r="AU180" s="91">
        <v>0.27500000000000002</v>
      </c>
      <c r="AV180" s="100"/>
      <c r="AW180" s="91">
        <v>7.4999999999999997E-2</v>
      </c>
      <c r="AX180" s="91">
        <v>1.25</v>
      </c>
      <c r="AY180" s="100"/>
      <c r="AZ180" s="100"/>
      <c r="BA180" s="91">
        <v>0.97499999999999998</v>
      </c>
      <c r="BB180" s="91">
        <v>1</v>
      </c>
      <c r="BC180" s="91">
        <v>1.6</v>
      </c>
      <c r="BD180" s="91">
        <v>2.25</v>
      </c>
      <c r="BE180" s="100"/>
      <c r="BF180" s="100"/>
      <c r="BG180" s="100"/>
      <c r="BH180" s="100"/>
      <c r="BI180" s="100"/>
      <c r="BJ180" s="100"/>
      <c r="BK180" s="101"/>
    </row>
    <row r="181" spans="1:63">
      <c r="A181" s="99" t="s">
        <v>599</v>
      </c>
      <c r="B181" s="91">
        <v>2</v>
      </c>
      <c r="C181" s="100"/>
      <c r="D181" s="91">
        <v>1</v>
      </c>
      <c r="E181" s="91">
        <v>1</v>
      </c>
      <c r="F181" s="91">
        <v>1</v>
      </c>
      <c r="G181" s="100"/>
      <c r="H181" s="91">
        <v>1</v>
      </c>
      <c r="I181" s="91">
        <v>1</v>
      </c>
      <c r="J181" s="100"/>
      <c r="K181" s="91">
        <v>1</v>
      </c>
      <c r="L181" s="91">
        <v>1</v>
      </c>
      <c r="M181" s="91">
        <v>1</v>
      </c>
      <c r="N181" s="100"/>
      <c r="O181" s="91">
        <v>1</v>
      </c>
      <c r="P181" s="100"/>
      <c r="Q181" s="100"/>
      <c r="R181" s="91">
        <v>3</v>
      </c>
      <c r="S181" s="100"/>
      <c r="T181" s="100"/>
      <c r="U181" s="100"/>
      <c r="V181" s="100"/>
      <c r="W181" s="100"/>
      <c r="X181" s="91">
        <v>1</v>
      </c>
      <c r="Y181" s="100"/>
      <c r="Z181" s="91">
        <v>1</v>
      </c>
      <c r="AA181" s="100"/>
      <c r="AB181" s="91">
        <v>1</v>
      </c>
      <c r="AC181" s="91">
        <v>1</v>
      </c>
      <c r="AD181" s="91">
        <v>1</v>
      </c>
      <c r="AE181" s="100"/>
      <c r="AF181" s="100"/>
      <c r="AG181" s="91">
        <v>1</v>
      </c>
      <c r="AH181" s="100"/>
      <c r="AI181" s="100"/>
      <c r="AJ181" s="91">
        <v>1</v>
      </c>
      <c r="AK181" s="100"/>
      <c r="AL181" s="100"/>
      <c r="AM181" s="91">
        <v>1</v>
      </c>
      <c r="AN181" s="100"/>
      <c r="AO181" s="91">
        <v>1</v>
      </c>
      <c r="AP181" s="100"/>
      <c r="AQ181" s="100"/>
      <c r="AR181" s="100"/>
      <c r="AS181" s="91">
        <v>1</v>
      </c>
      <c r="AT181" s="100"/>
      <c r="AU181" s="91">
        <v>2</v>
      </c>
      <c r="AV181" s="100"/>
      <c r="AW181" s="91">
        <v>2</v>
      </c>
      <c r="AX181" s="91">
        <v>2</v>
      </c>
      <c r="AY181" s="100"/>
      <c r="AZ181" s="100"/>
      <c r="BA181" s="100"/>
      <c r="BB181" s="100"/>
      <c r="BC181" s="91">
        <v>2</v>
      </c>
      <c r="BD181" s="91">
        <v>1</v>
      </c>
      <c r="BE181" s="100"/>
      <c r="BF181" s="100"/>
      <c r="BG181" s="100"/>
      <c r="BH181" s="100"/>
      <c r="BI181" s="100"/>
      <c r="BJ181" s="100"/>
      <c r="BK181" s="101"/>
    </row>
    <row r="182" spans="1:63">
      <c r="A182" s="99" t="s">
        <v>796</v>
      </c>
      <c r="B182" s="91">
        <v>1</v>
      </c>
      <c r="C182" s="100"/>
      <c r="D182" s="91">
        <v>1.05</v>
      </c>
      <c r="E182" s="91">
        <v>1</v>
      </c>
      <c r="F182" s="91">
        <v>0.875</v>
      </c>
      <c r="G182" s="100"/>
      <c r="H182" s="91">
        <v>1.1000000000000001</v>
      </c>
      <c r="I182" s="91">
        <v>0.2</v>
      </c>
      <c r="J182" s="100"/>
      <c r="K182" s="91">
        <v>1</v>
      </c>
      <c r="L182" s="91">
        <v>1.5</v>
      </c>
      <c r="M182" s="91">
        <v>0.75</v>
      </c>
      <c r="N182" s="91">
        <v>1</v>
      </c>
      <c r="O182" s="91">
        <v>1</v>
      </c>
      <c r="P182" s="100"/>
      <c r="Q182" s="100"/>
      <c r="R182" s="91">
        <v>1.5375000000000001</v>
      </c>
      <c r="S182" s="100"/>
      <c r="T182" s="100"/>
      <c r="U182" s="100"/>
      <c r="V182" s="100"/>
      <c r="W182" s="100"/>
      <c r="X182" s="91">
        <v>0.16250000000000001</v>
      </c>
      <c r="Y182" s="100"/>
      <c r="Z182" s="91">
        <v>4.2</v>
      </c>
      <c r="AA182" s="100"/>
      <c r="AB182" s="91">
        <v>1</v>
      </c>
      <c r="AC182" s="91">
        <v>1</v>
      </c>
      <c r="AD182" s="91">
        <v>0.75</v>
      </c>
      <c r="AE182" s="100"/>
      <c r="AF182" s="100"/>
      <c r="AG182" s="91">
        <v>0.95</v>
      </c>
      <c r="AH182" s="100"/>
      <c r="AI182" s="91">
        <v>0.52500000000000002</v>
      </c>
      <c r="AJ182" s="91">
        <v>1</v>
      </c>
      <c r="AK182" s="91">
        <v>0.15</v>
      </c>
      <c r="AL182" s="100"/>
      <c r="AM182" s="91">
        <v>1</v>
      </c>
      <c r="AN182" s="100"/>
      <c r="AO182" s="91">
        <v>1</v>
      </c>
      <c r="AP182" s="100"/>
      <c r="AQ182" s="100"/>
      <c r="AR182" s="100"/>
      <c r="AS182" s="91">
        <v>1</v>
      </c>
      <c r="AT182" s="100"/>
      <c r="AU182" s="91">
        <v>4.2</v>
      </c>
      <c r="AV182" s="100"/>
      <c r="AW182" s="91">
        <v>1</v>
      </c>
      <c r="AX182" s="91">
        <v>2</v>
      </c>
      <c r="AY182" s="100"/>
      <c r="AZ182" s="100"/>
      <c r="BA182" s="100"/>
      <c r="BB182" s="100"/>
      <c r="BC182" s="91">
        <v>1</v>
      </c>
      <c r="BD182" s="100"/>
      <c r="BE182" s="100"/>
      <c r="BF182" s="100"/>
      <c r="BG182" s="100"/>
      <c r="BH182" s="100"/>
      <c r="BI182" s="100"/>
      <c r="BJ182" s="100"/>
      <c r="BK182" s="101"/>
    </row>
    <row r="183" spans="1:63">
      <c r="A183" s="99" t="s">
        <v>797</v>
      </c>
      <c r="B183" s="91">
        <v>1</v>
      </c>
      <c r="C183" s="100"/>
      <c r="D183" s="91">
        <v>0.25</v>
      </c>
      <c r="E183" s="91">
        <v>0.17499999999999999</v>
      </c>
      <c r="F183" s="91">
        <v>0.05</v>
      </c>
      <c r="G183" s="100"/>
      <c r="H183" s="91">
        <v>1.375</v>
      </c>
      <c r="I183" s="100"/>
      <c r="J183" s="100"/>
      <c r="K183" s="91">
        <v>0.375</v>
      </c>
      <c r="L183" s="91">
        <v>0.3</v>
      </c>
      <c r="M183" s="91">
        <v>0.125</v>
      </c>
      <c r="N183" s="100"/>
      <c r="O183" s="91">
        <v>0.5</v>
      </c>
      <c r="P183" s="100"/>
      <c r="Q183" s="100"/>
      <c r="R183" s="91">
        <v>0.77500000000000002</v>
      </c>
      <c r="S183" s="100"/>
      <c r="T183" s="100"/>
      <c r="U183" s="100"/>
      <c r="V183" s="100"/>
      <c r="W183" s="100"/>
      <c r="X183" s="91">
        <v>0.2</v>
      </c>
      <c r="Y183" s="100"/>
      <c r="Z183" s="91">
        <v>1</v>
      </c>
      <c r="AA183" s="100"/>
      <c r="AB183" s="91">
        <v>1</v>
      </c>
      <c r="AC183" s="91">
        <v>0.17499999999999999</v>
      </c>
      <c r="AD183" s="91">
        <v>0.25</v>
      </c>
      <c r="AE183" s="100"/>
      <c r="AF183" s="100"/>
      <c r="AG183" s="91">
        <v>0.5</v>
      </c>
      <c r="AH183" s="100"/>
      <c r="AI183" s="91">
        <v>0.67500000000000004</v>
      </c>
      <c r="AJ183" s="91">
        <v>1</v>
      </c>
      <c r="AK183" s="91">
        <v>7.4999999999999997E-2</v>
      </c>
      <c r="AL183" s="100"/>
      <c r="AM183" s="91">
        <v>0.7</v>
      </c>
      <c r="AN183" s="100"/>
      <c r="AO183" s="91">
        <v>0.2</v>
      </c>
      <c r="AP183" s="100"/>
      <c r="AQ183" s="100"/>
      <c r="AR183" s="100"/>
      <c r="AS183" s="91">
        <v>0.5</v>
      </c>
      <c r="AT183" s="100"/>
      <c r="AU183" s="91">
        <v>0.25</v>
      </c>
      <c r="AV183" s="100"/>
      <c r="AW183" s="91">
        <v>1</v>
      </c>
      <c r="AX183" s="91">
        <v>0.625</v>
      </c>
      <c r="AY183" s="100"/>
      <c r="AZ183" s="100"/>
      <c r="BA183" s="100"/>
      <c r="BB183" s="100"/>
      <c r="BC183" s="91">
        <v>2.4249999999999998</v>
      </c>
      <c r="BD183" s="91">
        <v>0.27500000000000002</v>
      </c>
      <c r="BE183" s="100"/>
      <c r="BF183" s="100"/>
      <c r="BG183" s="100"/>
      <c r="BH183" s="100"/>
      <c r="BI183" s="100"/>
      <c r="BJ183" s="100"/>
      <c r="BK183" s="101"/>
    </row>
    <row r="184" spans="1:63">
      <c r="A184" s="99" t="s">
        <v>601</v>
      </c>
      <c r="B184" s="91">
        <v>3</v>
      </c>
      <c r="C184" s="100"/>
      <c r="D184" s="100"/>
      <c r="E184" s="100"/>
      <c r="F184" s="100"/>
      <c r="G184" s="100"/>
      <c r="H184" s="91">
        <v>0.89999999999999991</v>
      </c>
      <c r="I184" s="100"/>
      <c r="J184" s="100"/>
      <c r="K184" s="91">
        <v>0.375</v>
      </c>
      <c r="L184" s="91">
        <v>0.2</v>
      </c>
      <c r="M184" s="100"/>
      <c r="N184" s="100"/>
      <c r="O184" s="91">
        <v>0.75</v>
      </c>
      <c r="P184" s="100"/>
      <c r="Q184" s="100"/>
      <c r="R184" s="91">
        <v>1.675</v>
      </c>
      <c r="S184" s="100"/>
      <c r="T184" s="100"/>
      <c r="U184" s="100"/>
      <c r="V184" s="100"/>
      <c r="W184" s="100"/>
      <c r="X184" s="100"/>
      <c r="Y184" s="100"/>
      <c r="Z184" s="91">
        <v>2.8250000000000002</v>
      </c>
      <c r="AA184" s="100"/>
      <c r="AB184" s="100"/>
      <c r="AC184" s="100"/>
      <c r="AD184" s="100"/>
      <c r="AE184" s="100"/>
      <c r="AF184" s="100"/>
      <c r="AG184" s="100"/>
      <c r="AH184" s="100"/>
      <c r="AI184" s="91">
        <v>0.375</v>
      </c>
      <c r="AJ184" s="100"/>
      <c r="AK184" s="91">
        <v>0.3</v>
      </c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91">
        <v>2</v>
      </c>
      <c r="AX184" s="100"/>
      <c r="AY184" s="100"/>
      <c r="AZ184" s="100"/>
      <c r="BA184" s="100"/>
      <c r="BB184" s="100"/>
      <c r="BC184" s="91">
        <v>1.4</v>
      </c>
      <c r="BD184" s="100"/>
      <c r="BE184" s="100"/>
      <c r="BF184" s="100"/>
      <c r="BG184" s="100"/>
      <c r="BH184" s="100"/>
      <c r="BI184" s="100"/>
      <c r="BJ184" s="100"/>
      <c r="BK184" s="101"/>
    </row>
    <row r="185" spans="1:63">
      <c r="A185" s="99" t="s">
        <v>603</v>
      </c>
      <c r="B185" s="91">
        <v>2.1</v>
      </c>
      <c r="C185" s="100"/>
      <c r="D185" s="91">
        <v>0.5</v>
      </c>
      <c r="E185" s="91">
        <v>0.32500000000000001</v>
      </c>
      <c r="F185" s="91">
        <v>0.3</v>
      </c>
      <c r="G185" s="100"/>
      <c r="H185" s="91">
        <v>0.8</v>
      </c>
      <c r="I185" s="91">
        <v>0.15</v>
      </c>
      <c r="J185" s="100"/>
      <c r="K185" s="91">
        <v>0.375</v>
      </c>
      <c r="L185" s="91">
        <v>1</v>
      </c>
      <c r="M185" s="91">
        <v>0.625</v>
      </c>
      <c r="N185" s="91">
        <v>0.6</v>
      </c>
      <c r="O185" s="91">
        <v>0.75</v>
      </c>
      <c r="P185" s="100"/>
      <c r="Q185" s="100"/>
      <c r="R185" s="91">
        <v>0.25</v>
      </c>
      <c r="S185" s="100"/>
      <c r="T185" s="100"/>
      <c r="U185" s="100"/>
      <c r="V185" s="100"/>
      <c r="W185" s="100"/>
      <c r="X185" s="91">
        <v>0.75</v>
      </c>
      <c r="Y185" s="100"/>
      <c r="Z185" s="91">
        <v>2.7749999999999999</v>
      </c>
      <c r="AA185" s="100"/>
      <c r="AB185" s="91">
        <v>0.25</v>
      </c>
      <c r="AC185" s="91">
        <v>0.3</v>
      </c>
      <c r="AD185" s="91">
        <v>0.75</v>
      </c>
      <c r="AE185" s="100"/>
      <c r="AF185" s="100"/>
      <c r="AG185" s="91">
        <v>1</v>
      </c>
      <c r="AH185" s="100"/>
      <c r="AI185" s="91">
        <v>0.55000000000000004</v>
      </c>
      <c r="AJ185" s="91">
        <v>0.375</v>
      </c>
      <c r="AK185" s="91">
        <v>0.5</v>
      </c>
      <c r="AL185" s="100"/>
      <c r="AM185" s="91">
        <v>0.6</v>
      </c>
      <c r="AN185" s="100"/>
      <c r="AO185" s="91">
        <v>1.5</v>
      </c>
      <c r="AP185" s="100"/>
      <c r="AQ185" s="100"/>
      <c r="AR185" s="100"/>
      <c r="AS185" s="91">
        <v>1.05</v>
      </c>
      <c r="AT185" s="100"/>
      <c r="AU185" s="91">
        <v>2</v>
      </c>
      <c r="AV185" s="100"/>
      <c r="AW185" s="91">
        <v>2</v>
      </c>
      <c r="AX185" s="91">
        <v>1.375</v>
      </c>
      <c r="AY185" s="100"/>
      <c r="AZ185" s="100"/>
      <c r="BA185" s="100"/>
      <c r="BB185" s="100"/>
      <c r="BC185" s="91">
        <v>1.5</v>
      </c>
      <c r="BD185" s="91">
        <v>2.65</v>
      </c>
      <c r="BE185" s="100"/>
      <c r="BF185" s="100"/>
      <c r="BG185" s="100"/>
      <c r="BH185" s="100"/>
      <c r="BI185" s="100"/>
      <c r="BJ185" s="100"/>
      <c r="BK185" s="101"/>
    </row>
    <row r="186" spans="1:63">
      <c r="A186" s="99" t="s">
        <v>605</v>
      </c>
      <c r="B186" s="91">
        <v>0.4</v>
      </c>
      <c r="C186" s="100"/>
      <c r="D186" s="91">
        <v>0.25</v>
      </c>
      <c r="E186" s="91">
        <v>0.375</v>
      </c>
      <c r="F186" s="91">
        <v>0.125</v>
      </c>
      <c r="G186" s="100"/>
      <c r="H186" s="100"/>
      <c r="I186" s="100"/>
      <c r="J186" s="100"/>
      <c r="K186" s="91">
        <v>0.15</v>
      </c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91">
        <v>0.5</v>
      </c>
      <c r="AA186" s="100"/>
      <c r="AB186" s="100"/>
      <c r="AC186" s="100"/>
      <c r="AD186" s="100"/>
      <c r="AE186" s="100"/>
      <c r="AF186" s="100"/>
      <c r="AG186" s="91">
        <v>0.125</v>
      </c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  <c r="AX186" s="100"/>
      <c r="AY186" s="100"/>
      <c r="AZ186" s="100"/>
      <c r="BA186" s="100"/>
      <c r="BB186" s="100"/>
      <c r="BC186" s="91">
        <v>0.625</v>
      </c>
      <c r="BD186" s="100"/>
      <c r="BE186" s="100"/>
      <c r="BF186" s="100"/>
      <c r="BG186" s="100"/>
      <c r="BH186" s="100"/>
      <c r="BI186" s="100"/>
      <c r="BJ186" s="100"/>
      <c r="BK186" s="101"/>
    </row>
    <row r="187" spans="1:63">
      <c r="A187" s="99" t="s">
        <v>607</v>
      </c>
      <c r="B187" s="91">
        <v>1.6</v>
      </c>
      <c r="C187" s="100"/>
      <c r="D187" s="91">
        <v>0.5</v>
      </c>
      <c r="E187" s="100"/>
      <c r="F187" s="91">
        <v>0.25</v>
      </c>
      <c r="G187" s="100"/>
      <c r="H187" s="91">
        <v>0.75</v>
      </c>
      <c r="I187" s="91">
        <v>0.6</v>
      </c>
      <c r="J187" s="100"/>
      <c r="K187" s="100"/>
      <c r="L187" s="91">
        <v>1</v>
      </c>
      <c r="M187" s="91">
        <v>0.25</v>
      </c>
      <c r="N187" s="100"/>
      <c r="O187" s="91">
        <v>0.75</v>
      </c>
      <c r="P187" s="100"/>
      <c r="Q187" s="100"/>
      <c r="R187" s="91">
        <v>1.2250000000000001</v>
      </c>
      <c r="S187" s="100"/>
      <c r="T187" s="100"/>
      <c r="U187" s="100"/>
      <c r="V187" s="100"/>
      <c r="W187" s="100"/>
      <c r="X187" s="100"/>
      <c r="Y187" s="100"/>
      <c r="Z187" s="91">
        <v>1.2749999999999999</v>
      </c>
      <c r="AA187" s="100"/>
      <c r="AB187" s="91">
        <v>0.05</v>
      </c>
      <c r="AC187" s="91">
        <v>0.25</v>
      </c>
      <c r="AD187" s="91">
        <v>0.875</v>
      </c>
      <c r="AE187" s="100"/>
      <c r="AF187" s="100"/>
      <c r="AG187" s="91">
        <v>1</v>
      </c>
      <c r="AH187" s="100"/>
      <c r="AI187" s="91">
        <v>0.8125</v>
      </c>
      <c r="AJ187" s="91">
        <v>0.625</v>
      </c>
      <c r="AK187" s="100"/>
      <c r="AL187" s="100"/>
      <c r="AM187" s="91">
        <v>0.95</v>
      </c>
      <c r="AN187" s="100"/>
      <c r="AO187" s="91">
        <v>1</v>
      </c>
      <c r="AP187" s="100"/>
      <c r="AQ187" s="100"/>
      <c r="AR187" s="100"/>
      <c r="AS187" s="91">
        <v>0.75</v>
      </c>
      <c r="AT187" s="100"/>
      <c r="AU187" s="91">
        <v>0.5</v>
      </c>
      <c r="AV187" s="100"/>
      <c r="AW187" s="91">
        <v>2</v>
      </c>
      <c r="AX187" s="91">
        <v>1.85</v>
      </c>
      <c r="AY187" s="100"/>
      <c r="AZ187" s="100"/>
      <c r="BA187" s="100"/>
      <c r="BB187" s="100"/>
      <c r="BC187" s="91">
        <v>0.6</v>
      </c>
      <c r="BD187" s="91">
        <v>1</v>
      </c>
      <c r="BE187" s="100"/>
      <c r="BF187" s="100"/>
      <c r="BG187" s="100"/>
      <c r="BH187" s="100"/>
      <c r="BI187" s="100"/>
      <c r="BJ187" s="100"/>
      <c r="BK187" s="101"/>
    </row>
    <row r="188" spans="1:63">
      <c r="A188" s="99" t="s">
        <v>609</v>
      </c>
      <c r="B188" s="91">
        <v>1.55</v>
      </c>
      <c r="C188" s="100"/>
      <c r="D188" s="91">
        <v>0.05</v>
      </c>
      <c r="E188" s="100"/>
      <c r="F188" s="100"/>
      <c r="G188" s="100"/>
      <c r="H188" s="91">
        <v>0.1</v>
      </c>
      <c r="I188" s="91">
        <v>0.05</v>
      </c>
      <c r="J188" s="100"/>
      <c r="K188" s="100"/>
      <c r="L188" s="100"/>
      <c r="M188" s="100"/>
      <c r="N188" s="100"/>
      <c r="O188" s="91">
        <v>0.3</v>
      </c>
      <c r="P188" s="100"/>
      <c r="Q188" s="100"/>
      <c r="R188" s="91">
        <v>2.2999999999999998</v>
      </c>
      <c r="S188" s="100"/>
      <c r="T188" s="100"/>
      <c r="U188" s="100"/>
      <c r="V188" s="100"/>
      <c r="W188" s="100"/>
      <c r="X188" s="100"/>
      <c r="Y188" s="100"/>
      <c r="Z188" s="91">
        <v>0.72499999999999998</v>
      </c>
      <c r="AA188" s="100"/>
      <c r="AB188" s="91">
        <v>0.05</v>
      </c>
      <c r="AC188" s="100"/>
      <c r="AD188" s="91">
        <v>0.1</v>
      </c>
      <c r="AE188" s="100"/>
      <c r="AF188" s="100"/>
      <c r="AG188" s="100"/>
      <c r="AH188" s="100"/>
      <c r="AI188" s="91">
        <v>0.1</v>
      </c>
      <c r="AJ188" s="91">
        <v>0.05</v>
      </c>
      <c r="AK188" s="100"/>
      <c r="AL188" s="100"/>
      <c r="AM188" s="91">
        <v>0.05</v>
      </c>
      <c r="AN188" s="100"/>
      <c r="AO188" s="100"/>
      <c r="AP188" s="100"/>
      <c r="AQ188" s="100"/>
      <c r="AR188" s="100"/>
      <c r="AS188" s="91">
        <v>0.1</v>
      </c>
      <c r="AT188" s="100"/>
      <c r="AU188" s="91">
        <v>0.2</v>
      </c>
      <c r="AV188" s="100"/>
      <c r="AW188" s="91">
        <v>0.875</v>
      </c>
      <c r="AX188" s="100"/>
      <c r="AY188" s="100"/>
      <c r="AZ188" s="100"/>
      <c r="BA188" s="100"/>
      <c r="BB188" s="100"/>
      <c r="BC188" s="91">
        <v>1</v>
      </c>
      <c r="BD188" s="91">
        <v>2.5750000000000002</v>
      </c>
      <c r="BE188" s="100"/>
      <c r="BF188" s="100"/>
      <c r="BG188" s="100"/>
      <c r="BH188" s="100"/>
      <c r="BI188" s="100"/>
      <c r="BJ188" s="100"/>
      <c r="BK188" s="101"/>
    </row>
    <row r="189" spans="1:63">
      <c r="A189" s="99" t="s">
        <v>798</v>
      </c>
      <c r="B189" s="91">
        <v>1</v>
      </c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91">
        <v>1.4</v>
      </c>
      <c r="S189" s="100"/>
      <c r="T189" s="100"/>
      <c r="U189" s="100"/>
      <c r="V189" s="100"/>
      <c r="W189" s="100"/>
      <c r="X189" s="100"/>
      <c r="Y189" s="100"/>
      <c r="Z189" s="91">
        <v>1</v>
      </c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  <c r="AX189" s="91">
        <v>1</v>
      </c>
      <c r="AY189" s="100"/>
      <c r="AZ189" s="100"/>
      <c r="BA189" s="100"/>
      <c r="BB189" s="100"/>
      <c r="BC189" s="91">
        <v>1</v>
      </c>
      <c r="BD189" s="91">
        <v>0.375</v>
      </c>
      <c r="BE189" s="100"/>
      <c r="BF189" s="100"/>
      <c r="BG189" s="100"/>
      <c r="BH189" s="100"/>
      <c r="BI189" s="100"/>
      <c r="BJ189" s="100"/>
      <c r="BK189" s="101"/>
    </row>
    <row r="190" spans="1:63">
      <c r="A190" s="99" t="s">
        <v>611</v>
      </c>
      <c r="B190" s="91">
        <v>0.6</v>
      </c>
      <c r="C190" s="100"/>
      <c r="D190" s="91">
        <v>0.25</v>
      </c>
      <c r="E190" s="91">
        <v>0.1</v>
      </c>
      <c r="F190" s="100"/>
      <c r="G190" s="100"/>
      <c r="H190" s="91">
        <v>0.05</v>
      </c>
      <c r="I190" s="91">
        <v>0.05</v>
      </c>
      <c r="J190" s="100"/>
      <c r="K190" s="100"/>
      <c r="L190" s="100"/>
      <c r="M190" s="91">
        <v>0.22500000000000001</v>
      </c>
      <c r="N190" s="100"/>
      <c r="O190" s="91">
        <v>0.45</v>
      </c>
      <c r="P190" s="100"/>
      <c r="Q190" s="100"/>
      <c r="R190" s="91">
        <v>0.375</v>
      </c>
      <c r="S190" s="100"/>
      <c r="T190" s="100"/>
      <c r="U190" s="100"/>
      <c r="V190" s="100"/>
      <c r="W190" s="100"/>
      <c r="X190" s="100"/>
      <c r="Y190" s="100"/>
      <c r="Z190" s="91">
        <v>0.95</v>
      </c>
      <c r="AA190" s="100"/>
      <c r="AB190" s="91">
        <v>0.05</v>
      </c>
      <c r="AC190" s="100"/>
      <c r="AD190" s="91">
        <v>0.1</v>
      </c>
      <c r="AE190" s="100"/>
      <c r="AF190" s="100"/>
      <c r="AG190" s="100"/>
      <c r="AH190" s="100"/>
      <c r="AI190" s="100"/>
      <c r="AJ190" s="91">
        <v>0.35</v>
      </c>
      <c r="AK190" s="100"/>
      <c r="AL190" s="100"/>
      <c r="AM190" s="91">
        <v>0.15</v>
      </c>
      <c r="AN190" s="100"/>
      <c r="AO190" s="91">
        <v>0.1</v>
      </c>
      <c r="AP190" s="100"/>
      <c r="AQ190" s="100"/>
      <c r="AR190" s="100"/>
      <c r="AS190" s="100"/>
      <c r="AT190" s="100"/>
      <c r="AU190" s="91">
        <v>0.2</v>
      </c>
      <c r="AV190" s="100"/>
      <c r="AW190" s="91">
        <v>0.6</v>
      </c>
      <c r="AX190" s="91">
        <v>0.3</v>
      </c>
      <c r="AY190" s="100"/>
      <c r="AZ190" s="100"/>
      <c r="BA190" s="100"/>
      <c r="BB190" s="100"/>
      <c r="BC190" s="91">
        <v>1</v>
      </c>
      <c r="BD190" s="91">
        <v>2.5</v>
      </c>
      <c r="BE190" s="100"/>
      <c r="BF190" s="100"/>
      <c r="BG190" s="100"/>
      <c r="BH190" s="100"/>
      <c r="BI190" s="100"/>
      <c r="BJ190" s="100"/>
      <c r="BK190" s="101"/>
    </row>
    <row r="191" spans="1:63">
      <c r="A191" s="99" t="s">
        <v>799</v>
      </c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91">
        <v>1</v>
      </c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  <c r="BA191" s="100"/>
      <c r="BB191" s="100"/>
      <c r="BC191" s="100"/>
      <c r="BD191" s="91">
        <v>1.25</v>
      </c>
      <c r="BE191" s="100"/>
      <c r="BF191" s="100"/>
      <c r="BG191" s="100"/>
      <c r="BH191" s="100"/>
      <c r="BI191" s="100"/>
      <c r="BJ191" s="100"/>
      <c r="BK191" s="101"/>
    </row>
    <row r="192" spans="1:63">
      <c r="A192" s="99" t="s">
        <v>613</v>
      </c>
      <c r="B192" s="91">
        <v>0.6</v>
      </c>
      <c r="C192" s="100"/>
      <c r="D192" s="91">
        <v>0.15</v>
      </c>
      <c r="E192" s="91">
        <v>0.1</v>
      </c>
      <c r="F192" s="100"/>
      <c r="G192" s="100"/>
      <c r="H192" s="91">
        <v>0.15</v>
      </c>
      <c r="I192" s="91">
        <v>0.05</v>
      </c>
      <c r="J192" s="100"/>
      <c r="K192" s="91">
        <v>0.125</v>
      </c>
      <c r="L192" s="100"/>
      <c r="M192" s="91">
        <v>0.125</v>
      </c>
      <c r="N192" s="100"/>
      <c r="O192" s="91">
        <v>0.3</v>
      </c>
      <c r="P192" s="100"/>
      <c r="Q192" s="100"/>
      <c r="R192" s="91">
        <v>0.2</v>
      </c>
      <c r="S192" s="100"/>
      <c r="T192" s="100"/>
      <c r="U192" s="100"/>
      <c r="V192" s="100"/>
      <c r="W192" s="100"/>
      <c r="X192" s="100"/>
      <c r="Y192" s="100"/>
      <c r="Z192" s="91">
        <v>0.6</v>
      </c>
      <c r="AA192" s="100"/>
      <c r="AB192" s="91">
        <v>0.05</v>
      </c>
      <c r="AC192" s="100"/>
      <c r="AD192" s="91">
        <v>0.05</v>
      </c>
      <c r="AE192" s="100"/>
      <c r="AF192" s="100"/>
      <c r="AG192" s="100"/>
      <c r="AH192" s="100"/>
      <c r="AI192" s="91">
        <v>0.1</v>
      </c>
      <c r="AJ192" s="91">
        <v>0.25</v>
      </c>
      <c r="AK192" s="100"/>
      <c r="AL192" s="100"/>
      <c r="AM192" s="91">
        <v>0.125</v>
      </c>
      <c r="AN192" s="100"/>
      <c r="AO192" s="91">
        <v>0.1</v>
      </c>
      <c r="AP192" s="100"/>
      <c r="AQ192" s="100"/>
      <c r="AR192" s="100"/>
      <c r="AS192" s="91">
        <v>0.2</v>
      </c>
      <c r="AT192" s="100"/>
      <c r="AU192" s="91">
        <v>0.2</v>
      </c>
      <c r="AV192" s="100"/>
      <c r="AW192" s="91">
        <v>0.4</v>
      </c>
      <c r="AX192" s="91">
        <v>0.35</v>
      </c>
      <c r="AY192" s="100"/>
      <c r="AZ192" s="100"/>
      <c r="BA192" s="100"/>
      <c r="BB192" s="100"/>
      <c r="BC192" s="91">
        <v>0.3</v>
      </c>
      <c r="BD192" s="91">
        <v>0.875</v>
      </c>
      <c r="BE192" s="100"/>
      <c r="BF192" s="100"/>
      <c r="BG192" s="100"/>
      <c r="BH192" s="100"/>
      <c r="BI192" s="100"/>
      <c r="BJ192" s="100"/>
      <c r="BK192" s="101"/>
    </row>
    <row r="193" spans="1:63">
      <c r="A193" s="99" t="s">
        <v>800</v>
      </c>
      <c r="B193" s="91">
        <v>1</v>
      </c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91">
        <v>1</v>
      </c>
      <c r="S193" s="100"/>
      <c r="T193" s="100"/>
      <c r="U193" s="100"/>
      <c r="V193" s="100"/>
      <c r="W193" s="100"/>
      <c r="X193" s="100"/>
      <c r="Y193" s="100"/>
      <c r="Z193" s="91">
        <v>0.5</v>
      </c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100"/>
      <c r="AX193" s="100"/>
      <c r="AY193" s="100"/>
      <c r="AZ193" s="100"/>
      <c r="BA193" s="100"/>
      <c r="BB193" s="100"/>
      <c r="BC193" s="100"/>
      <c r="BD193" s="91">
        <v>2</v>
      </c>
      <c r="BE193" s="100"/>
      <c r="BF193" s="100"/>
      <c r="BG193" s="100"/>
      <c r="BH193" s="100"/>
      <c r="BI193" s="100"/>
      <c r="BJ193" s="100"/>
      <c r="BK193" s="101"/>
    </row>
    <row r="194" spans="1:63">
      <c r="A194" s="99" t="s">
        <v>615</v>
      </c>
      <c r="B194" s="91">
        <v>3</v>
      </c>
      <c r="C194" s="100"/>
      <c r="D194" s="91">
        <v>0.5</v>
      </c>
      <c r="E194" s="91">
        <v>0.5</v>
      </c>
      <c r="F194" s="91">
        <v>0.375</v>
      </c>
      <c r="G194" s="100"/>
      <c r="H194" s="91">
        <v>0.75</v>
      </c>
      <c r="I194" s="91">
        <v>0.3</v>
      </c>
      <c r="J194" s="100"/>
      <c r="K194" s="91">
        <v>1</v>
      </c>
      <c r="L194" s="91">
        <v>0.75</v>
      </c>
      <c r="M194" s="91">
        <v>0.25</v>
      </c>
      <c r="N194" s="91">
        <v>0.25</v>
      </c>
      <c r="O194" s="91">
        <v>1.375</v>
      </c>
      <c r="P194" s="100"/>
      <c r="Q194" s="91">
        <v>1</v>
      </c>
      <c r="R194" s="91">
        <v>3.7</v>
      </c>
      <c r="S194" s="100"/>
      <c r="T194" s="100"/>
      <c r="U194" s="100"/>
      <c r="V194" s="100"/>
      <c r="W194" s="100"/>
      <c r="X194" s="91">
        <v>0.75</v>
      </c>
      <c r="Y194" s="100"/>
      <c r="Z194" s="91">
        <v>3.05</v>
      </c>
      <c r="AA194" s="100"/>
      <c r="AB194" s="91">
        <v>0.5</v>
      </c>
      <c r="AC194" s="91">
        <v>0.25</v>
      </c>
      <c r="AD194" s="91">
        <v>0.75</v>
      </c>
      <c r="AE194" s="91">
        <v>0.15</v>
      </c>
      <c r="AF194" s="100"/>
      <c r="AG194" s="91">
        <v>0.4</v>
      </c>
      <c r="AH194" s="100"/>
      <c r="AI194" s="91">
        <v>1.4</v>
      </c>
      <c r="AJ194" s="91">
        <v>1</v>
      </c>
      <c r="AK194" s="91">
        <v>0.5</v>
      </c>
      <c r="AL194" s="100"/>
      <c r="AM194" s="91">
        <v>1</v>
      </c>
      <c r="AN194" s="91">
        <v>0.125</v>
      </c>
      <c r="AO194" s="91">
        <v>0.7</v>
      </c>
      <c r="AP194" s="100"/>
      <c r="AQ194" s="100"/>
      <c r="AR194" s="100"/>
      <c r="AS194" s="91">
        <v>0.5</v>
      </c>
      <c r="AT194" s="100"/>
      <c r="AU194" s="91">
        <v>1</v>
      </c>
      <c r="AV194" s="100"/>
      <c r="AW194" s="91">
        <v>2</v>
      </c>
      <c r="AX194" s="91">
        <v>2.1</v>
      </c>
      <c r="AY194" s="100"/>
      <c r="AZ194" s="100"/>
      <c r="BA194" s="91">
        <v>0.5625</v>
      </c>
      <c r="BB194" s="91">
        <v>1</v>
      </c>
      <c r="BC194" s="91">
        <v>3.4</v>
      </c>
      <c r="BD194" s="91">
        <v>9.15</v>
      </c>
      <c r="BE194" s="100"/>
      <c r="BF194" s="100"/>
      <c r="BG194" s="100"/>
      <c r="BH194" s="100"/>
      <c r="BI194" s="91">
        <v>0.2</v>
      </c>
      <c r="BJ194" s="100"/>
      <c r="BK194" s="101"/>
    </row>
    <row r="195" spans="1:63">
      <c r="A195" s="99" t="s">
        <v>617</v>
      </c>
      <c r="B195" s="91">
        <v>3</v>
      </c>
      <c r="C195" s="100"/>
      <c r="D195" s="91">
        <v>0.5</v>
      </c>
      <c r="E195" s="91">
        <v>0.2</v>
      </c>
      <c r="F195" s="91">
        <v>0.05</v>
      </c>
      <c r="G195" s="100"/>
      <c r="H195" s="91">
        <v>1.5</v>
      </c>
      <c r="I195" s="91">
        <v>0.3</v>
      </c>
      <c r="J195" s="100"/>
      <c r="K195" s="91">
        <v>1.2</v>
      </c>
      <c r="L195" s="91">
        <v>0.25</v>
      </c>
      <c r="M195" s="100"/>
      <c r="N195" s="91">
        <v>0.25</v>
      </c>
      <c r="O195" s="100"/>
      <c r="P195" s="100"/>
      <c r="Q195" s="100"/>
      <c r="R195" s="91">
        <v>1.6</v>
      </c>
      <c r="S195" s="100"/>
      <c r="T195" s="100"/>
      <c r="U195" s="100"/>
      <c r="V195" s="100"/>
      <c r="W195" s="100"/>
      <c r="X195" s="91">
        <v>0.1875</v>
      </c>
      <c r="Y195" s="100"/>
      <c r="Z195" s="91">
        <v>1</v>
      </c>
      <c r="AA195" s="100"/>
      <c r="AB195" s="100"/>
      <c r="AC195" s="91">
        <v>0.32500000000000001</v>
      </c>
      <c r="AD195" s="91">
        <v>0.17499999999999999</v>
      </c>
      <c r="AE195" s="91">
        <v>0.35</v>
      </c>
      <c r="AF195" s="100"/>
      <c r="AG195" s="91">
        <v>0.375</v>
      </c>
      <c r="AH195" s="100"/>
      <c r="AI195" s="91">
        <v>1</v>
      </c>
      <c r="AJ195" s="91">
        <v>1</v>
      </c>
      <c r="AK195" s="91">
        <v>0.25</v>
      </c>
      <c r="AL195" s="100"/>
      <c r="AM195" s="91">
        <v>0.5</v>
      </c>
      <c r="AN195" s="100"/>
      <c r="AO195" s="91">
        <v>0.3</v>
      </c>
      <c r="AP195" s="100"/>
      <c r="AQ195" s="100"/>
      <c r="AR195" s="100"/>
      <c r="AS195" s="91">
        <v>1.25</v>
      </c>
      <c r="AT195" s="91">
        <v>0.125</v>
      </c>
      <c r="AU195" s="91">
        <v>0.6</v>
      </c>
      <c r="AV195" s="100"/>
      <c r="AW195" s="91">
        <v>1</v>
      </c>
      <c r="AX195" s="100"/>
      <c r="AY195" s="100"/>
      <c r="AZ195" s="100"/>
      <c r="BA195" s="91">
        <v>0.4</v>
      </c>
      <c r="BB195" s="91">
        <v>1</v>
      </c>
      <c r="BC195" s="91">
        <v>3.45</v>
      </c>
      <c r="BD195" s="91">
        <v>1.6</v>
      </c>
      <c r="BE195" s="100"/>
      <c r="BF195" s="100"/>
      <c r="BG195" s="100"/>
      <c r="BH195" s="100"/>
      <c r="BI195" s="91">
        <v>0.2</v>
      </c>
      <c r="BJ195" s="100"/>
      <c r="BK195" s="101"/>
    </row>
    <row r="196" spans="1:63">
      <c r="A196" s="99" t="s">
        <v>801</v>
      </c>
      <c r="B196" s="91">
        <v>1</v>
      </c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91">
        <v>1.0375000000000001</v>
      </c>
      <c r="S196" s="100"/>
      <c r="T196" s="100"/>
      <c r="U196" s="100"/>
      <c r="V196" s="100"/>
      <c r="W196" s="100"/>
      <c r="X196" s="100"/>
      <c r="Y196" s="100"/>
      <c r="Z196" s="91">
        <v>1</v>
      </c>
      <c r="AA196" s="100"/>
      <c r="AB196" s="100"/>
      <c r="AC196" s="100"/>
      <c r="AD196" s="100"/>
      <c r="AE196" s="91">
        <v>0.4</v>
      </c>
      <c r="AF196" s="100"/>
      <c r="AG196" s="100"/>
      <c r="AH196" s="100"/>
      <c r="AI196" s="100"/>
      <c r="AJ196" s="91">
        <v>0.25</v>
      </c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1">
        <v>0.6</v>
      </c>
      <c r="AV196" s="100"/>
      <c r="AW196" s="91">
        <v>1</v>
      </c>
      <c r="AX196" s="91">
        <v>0.2</v>
      </c>
      <c r="AY196" s="100"/>
      <c r="AZ196" s="100"/>
      <c r="BA196" s="91">
        <v>1</v>
      </c>
      <c r="BB196" s="100"/>
      <c r="BC196" s="91">
        <v>1.2</v>
      </c>
      <c r="BD196" s="91">
        <v>0.8</v>
      </c>
      <c r="BE196" s="100"/>
      <c r="BF196" s="100"/>
      <c r="BG196" s="100"/>
      <c r="BH196" s="100"/>
      <c r="BI196" s="100"/>
      <c r="BJ196" s="100"/>
      <c r="BK196" s="101"/>
    </row>
    <row r="197" spans="1:63">
      <c r="A197" s="99" t="s">
        <v>619</v>
      </c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91">
        <v>1</v>
      </c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100"/>
      <c r="AV197" s="100"/>
      <c r="AW197" s="100"/>
      <c r="AX197" s="100"/>
      <c r="AY197" s="100"/>
      <c r="AZ197" s="100"/>
      <c r="BA197" s="100"/>
      <c r="BB197" s="100"/>
      <c r="BC197" s="100"/>
      <c r="BD197" s="100"/>
      <c r="BE197" s="100"/>
      <c r="BF197" s="100"/>
      <c r="BG197" s="100"/>
      <c r="BH197" s="100"/>
      <c r="BI197" s="100"/>
      <c r="BJ197" s="100"/>
      <c r="BK197" s="101"/>
    </row>
    <row r="198" spans="1:63">
      <c r="A198" s="99" t="s">
        <v>621</v>
      </c>
      <c r="B198" s="91">
        <v>0.2</v>
      </c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91">
        <v>1</v>
      </c>
      <c r="S198" s="100"/>
      <c r="T198" s="100"/>
      <c r="U198" s="100"/>
      <c r="V198" s="100"/>
      <c r="W198" s="100"/>
      <c r="X198" s="100"/>
      <c r="Y198" s="100"/>
      <c r="Z198" s="91">
        <v>0.05</v>
      </c>
      <c r="AA198" s="100"/>
      <c r="AB198" s="100"/>
      <c r="AC198" s="100"/>
      <c r="AD198" s="91">
        <v>0.2</v>
      </c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100"/>
      <c r="AV198" s="100"/>
      <c r="AW198" s="91">
        <v>0.2</v>
      </c>
      <c r="AX198" s="100"/>
      <c r="AY198" s="100"/>
      <c r="AZ198" s="100"/>
      <c r="BA198" s="91">
        <v>7.4999999999999997E-2</v>
      </c>
      <c r="BB198" s="100"/>
      <c r="BC198" s="91">
        <v>0.92500000000000004</v>
      </c>
      <c r="BD198" s="91">
        <v>0.75</v>
      </c>
      <c r="BE198" s="100"/>
      <c r="BF198" s="100"/>
      <c r="BG198" s="100"/>
      <c r="BH198" s="100"/>
      <c r="BI198" s="100"/>
      <c r="BJ198" s="100"/>
      <c r="BK198" s="101"/>
    </row>
    <row r="199" spans="1:63">
      <c r="A199" s="99" t="s">
        <v>623</v>
      </c>
      <c r="B199" s="91">
        <v>5.0999999999999996</v>
      </c>
      <c r="C199" s="100"/>
      <c r="D199" s="100"/>
      <c r="E199" s="91">
        <v>0.82499999999999996</v>
      </c>
      <c r="F199" s="100"/>
      <c r="G199" s="100"/>
      <c r="H199" s="91">
        <v>2.65</v>
      </c>
      <c r="I199" s="91">
        <v>0.5</v>
      </c>
      <c r="J199" s="100"/>
      <c r="K199" s="91">
        <v>0.75</v>
      </c>
      <c r="L199" s="91">
        <v>0.2</v>
      </c>
      <c r="M199" s="100"/>
      <c r="N199" s="100"/>
      <c r="O199" s="91">
        <v>1</v>
      </c>
      <c r="P199" s="100"/>
      <c r="Q199" s="100"/>
      <c r="R199" s="91">
        <v>12.5</v>
      </c>
      <c r="S199" s="100"/>
      <c r="T199" s="91">
        <v>0.5</v>
      </c>
      <c r="U199" s="100"/>
      <c r="V199" s="91">
        <v>0.2</v>
      </c>
      <c r="W199" s="100"/>
      <c r="X199" s="91">
        <v>2.25</v>
      </c>
      <c r="Y199" s="100"/>
      <c r="Z199" s="91">
        <v>3.5249999999999999</v>
      </c>
      <c r="AA199" s="100"/>
      <c r="AB199" s="100"/>
      <c r="AC199" s="100"/>
      <c r="AD199" s="91">
        <v>1.625</v>
      </c>
      <c r="AE199" s="100"/>
      <c r="AF199" s="100"/>
      <c r="AG199" s="100"/>
      <c r="AH199" s="100"/>
      <c r="AI199" s="91">
        <v>1.25</v>
      </c>
      <c r="AJ199" s="100"/>
      <c r="AK199" s="100"/>
      <c r="AL199" s="100"/>
      <c r="AM199" s="91">
        <v>1.9750000000000001</v>
      </c>
      <c r="AN199" s="100"/>
      <c r="AO199" s="100"/>
      <c r="AP199" s="91">
        <v>0.5</v>
      </c>
      <c r="AQ199" s="100"/>
      <c r="AR199" s="100"/>
      <c r="AS199" s="100"/>
      <c r="AT199" s="91">
        <v>1.8</v>
      </c>
      <c r="AU199" s="91">
        <v>2</v>
      </c>
      <c r="AV199" s="100"/>
      <c r="AW199" s="100"/>
      <c r="AX199" s="100"/>
      <c r="AY199" s="100"/>
      <c r="AZ199" s="91">
        <v>3</v>
      </c>
      <c r="BA199" s="91">
        <v>0.95</v>
      </c>
      <c r="BB199" s="100"/>
      <c r="BC199" s="91">
        <v>2.2250000000000001</v>
      </c>
      <c r="BD199" s="91">
        <v>10.762499999999999</v>
      </c>
      <c r="BE199" s="91">
        <v>0.25</v>
      </c>
      <c r="BF199" s="100"/>
      <c r="BG199" s="100"/>
      <c r="BH199" s="100"/>
      <c r="BI199" s="91">
        <v>1</v>
      </c>
      <c r="BJ199" s="91">
        <v>2.6</v>
      </c>
      <c r="BK199" s="102">
        <v>3</v>
      </c>
    </row>
    <row r="200" spans="1:63">
      <c r="A200" s="99" t="s">
        <v>625</v>
      </c>
      <c r="B200" s="91">
        <v>3.375</v>
      </c>
      <c r="C200" s="100"/>
      <c r="D200" s="100"/>
      <c r="E200" s="91">
        <v>3</v>
      </c>
      <c r="F200" s="100"/>
      <c r="G200" s="91">
        <v>0.4</v>
      </c>
      <c r="H200" s="91">
        <v>1.5</v>
      </c>
      <c r="I200" s="91">
        <v>2</v>
      </c>
      <c r="J200" s="100"/>
      <c r="K200" s="91">
        <v>2</v>
      </c>
      <c r="L200" s="91">
        <v>1</v>
      </c>
      <c r="M200" s="91">
        <v>1</v>
      </c>
      <c r="N200" s="91">
        <v>1</v>
      </c>
      <c r="O200" s="91">
        <v>1.8</v>
      </c>
      <c r="P200" s="91">
        <v>0.8</v>
      </c>
      <c r="Q200" s="100"/>
      <c r="R200" s="91">
        <v>5</v>
      </c>
      <c r="S200" s="100"/>
      <c r="T200" s="91">
        <v>0.5</v>
      </c>
      <c r="U200" s="100"/>
      <c r="V200" s="100"/>
      <c r="W200" s="100"/>
      <c r="X200" s="91">
        <v>4.5</v>
      </c>
      <c r="Y200" s="91">
        <v>1.25</v>
      </c>
      <c r="Z200" s="91">
        <v>4.0250000000000004</v>
      </c>
      <c r="AA200" s="100"/>
      <c r="AB200" s="91">
        <v>1</v>
      </c>
      <c r="AC200" s="100"/>
      <c r="AD200" s="91">
        <v>0.82499999999999996</v>
      </c>
      <c r="AE200" s="100"/>
      <c r="AF200" s="100"/>
      <c r="AG200" s="100"/>
      <c r="AH200" s="100"/>
      <c r="AI200" s="91">
        <v>3</v>
      </c>
      <c r="AJ200" s="100"/>
      <c r="AK200" s="91">
        <v>1</v>
      </c>
      <c r="AL200" s="100"/>
      <c r="AM200" s="91">
        <v>1</v>
      </c>
      <c r="AN200" s="100"/>
      <c r="AO200" s="91">
        <v>2</v>
      </c>
      <c r="AP200" s="91">
        <v>1.675</v>
      </c>
      <c r="AQ200" s="100"/>
      <c r="AR200" s="100"/>
      <c r="AS200" s="91">
        <v>3</v>
      </c>
      <c r="AT200" s="91">
        <v>1</v>
      </c>
      <c r="AU200" s="91">
        <v>6</v>
      </c>
      <c r="AV200" s="100"/>
      <c r="AW200" s="91">
        <v>2</v>
      </c>
      <c r="AX200" s="91">
        <v>1</v>
      </c>
      <c r="AY200" s="100"/>
      <c r="AZ200" s="100"/>
      <c r="BA200" s="91">
        <v>1</v>
      </c>
      <c r="BB200" s="91">
        <v>2</v>
      </c>
      <c r="BC200" s="91">
        <v>1.8</v>
      </c>
      <c r="BD200" s="91">
        <v>7</v>
      </c>
      <c r="BE200" s="100"/>
      <c r="BF200" s="91">
        <v>0.4</v>
      </c>
      <c r="BG200" s="100"/>
      <c r="BH200" s="100"/>
      <c r="BI200" s="100"/>
      <c r="BJ200" s="91">
        <v>6</v>
      </c>
      <c r="BK200" s="102">
        <v>3</v>
      </c>
    </row>
    <row r="201" spans="1:63">
      <c r="A201" s="99" t="s">
        <v>627</v>
      </c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91">
        <v>6.5</v>
      </c>
      <c r="S201" s="100"/>
      <c r="T201" s="100"/>
      <c r="U201" s="100"/>
      <c r="V201" s="100"/>
      <c r="W201" s="100"/>
      <c r="X201" s="100"/>
      <c r="Y201" s="100"/>
      <c r="Z201" s="91">
        <v>0.6</v>
      </c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  <c r="AX201" s="100"/>
      <c r="AY201" s="100"/>
      <c r="AZ201" s="100"/>
      <c r="BA201" s="91">
        <v>8</v>
      </c>
      <c r="BB201" s="100"/>
      <c r="BC201" s="100"/>
      <c r="BD201" s="91">
        <v>5.6</v>
      </c>
      <c r="BE201" s="100"/>
      <c r="BF201" s="100"/>
      <c r="BG201" s="100"/>
      <c r="BH201" s="100"/>
      <c r="BI201" s="100"/>
      <c r="BJ201" s="100"/>
      <c r="BK201" s="101"/>
    </row>
    <row r="202" spans="1:63">
      <c r="A202" s="99" t="s">
        <v>629</v>
      </c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91">
        <v>2.125</v>
      </c>
      <c r="S202" s="100"/>
      <c r="T202" s="100"/>
      <c r="U202" s="100"/>
      <c r="V202" s="100"/>
      <c r="W202" s="100"/>
      <c r="X202" s="100"/>
      <c r="Y202" s="100"/>
      <c r="Z202" s="91">
        <v>0.6</v>
      </c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100"/>
      <c r="AV202" s="100"/>
      <c r="AW202" s="100"/>
      <c r="AX202" s="100"/>
      <c r="AY202" s="100"/>
      <c r="AZ202" s="100"/>
      <c r="BA202" s="91">
        <v>1</v>
      </c>
      <c r="BB202" s="100"/>
      <c r="BC202" s="100"/>
      <c r="BD202" s="91">
        <v>2.4</v>
      </c>
      <c r="BE202" s="100"/>
      <c r="BF202" s="100"/>
      <c r="BG202" s="100"/>
      <c r="BH202" s="100"/>
      <c r="BI202" s="100"/>
      <c r="BJ202" s="100"/>
      <c r="BK202" s="101"/>
    </row>
    <row r="203" spans="1:63">
      <c r="A203" s="99" t="s">
        <v>631</v>
      </c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91">
        <v>3.625</v>
      </c>
      <c r="S203" s="100"/>
      <c r="T203" s="100"/>
      <c r="U203" s="100"/>
      <c r="V203" s="100"/>
      <c r="W203" s="100"/>
      <c r="X203" s="100"/>
      <c r="Y203" s="100"/>
      <c r="Z203" s="91">
        <v>0.8</v>
      </c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100"/>
      <c r="AX203" s="100"/>
      <c r="AY203" s="100"/>
      <c r="AZ203" s="100"/>
      <c r="BA203" s="100"/>
      <c r="BB203" s="100"/>
      <c r="BC203" s="100"/>
      <c r="BD203" s="91">
        <v>16.25</v>
      </c>
      <c r="BE203" s="100"/>
      <c r="BF203" s="100"/>
      <c r="BG203" s="100"/>
      <c r="BH203" s="100"/>
      <c r="BI203" s="100"/>
      <c r="BJ203" s="100"/>
      <c r="BK203" s="101"/>
    </row>
    <row r="204" spans="1:63">
      <c r="A204" s="99" t="s">
        <v>633</v>
      </c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91">
        <v>4</v>
      </c>
      <c r="S204" s="100"/>
      <c r="T204" s="100"/>
      <c r="U204" s="100"/>
      <c r="V204" s="100"/>
      <c r="W204" s="100"/>
      <c r="X204" s="100"/>
      <c r="Y204" s="100"/>
      <c r="Z204" s="91">
        <v>0.4</v>
      </c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100"/>
      <c r="AV204" s="100"/>
      <c r="AW204" s="100"/>
      <c r="AX204" s="100"/>
      <c r="AY204" s="100"/>
      <c r="AZ204" s="100"/>
      <c r="BA204" s="91">
        <v>0.6</v>
      </c>
      <c r="BB204" s="100"/>
      <c r="BC204" s="100"/>
      <c r="BD204" s="91">
        <v>3.05</v>
      </c>
      <c r="BE204" s="100"/>
      <c r="BF204" s="100"/>
      <c r="BG204" s="100"/>
      <c r="BH204" s="100"/>
      <c r="BI204" s="100"/>
      <c r="BJ204" s="100"/>
      <c r="BK204" s="101"/>
    </row>
    <row r="205" spans="1:63">
      <c r="A205" s="99" t="s">
        <v>635</v>
      </c>
      <c r="B205" s="91">
        <v>1</v>
      </c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91">
        <v>3</v>
      </c>
      <c r="S205" s="100"/>
      <c r="T205" s="100"/>
      <c r="U205" s="100"/>
      <c r="V205" s="100"/>
      <c r="W205" s="100"/>
      <c r="X205" s="100"/>
      <c r="Y205" s="100"/>
      <c r="Z205" s="91">
        <v>1.2</v>
      </c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  <c r="AX205" s="100"/>
      <c r="AY205" s="100"/>
      <c r="AZ205" s="100"/>
      <c r="BA205" s="91">
        <v>1</v>
      </c>
      <c r="BB205" s="100"/>
      <c r="BC205" s="100"/>
      <c r="BD205" s="91">
        <v>3.2</v>
      </c>
      <c r="BE205" s="100"/>
      <c r="BF205" s="100"/>
      <c r="BG205" s="100"/>
      <c r="BH205" s="100"/>
      <c r="BI205" s="100"/>
      <c r="BJ205" s="100"/>
      <c r="BK205" s="101"/>
    </row>
    <row r="206" spans="1:63">
      <c r="A206" s="99" t="s">
        <v>637</v>
      </c>
      <c r="B206" s="91">
        <v>1</v>
      </c>
      <c r="C206" s="100"/>
      <c r="D206" s="100"/>
      <c r="E206" s="100"/>
      <c r="F206" s="100"/>
      <c r="G206" s="100"/>
      <c r="H206" s="91">
        <v>0.57499999999999996</v>
      </c>
      <c r="I206" s="100"/>
      <c r="J206" s="100"/>
      <c r="K206" s="100"/>
      <c r="L206" s="100"/>
      <c r="M206" s="100"/>
      <c r="N206" s="100"/>
      <c r="O206" s="100"/>
      <c r="P206" s="100"/>
      <c r="Q206" s="100"/>
      <c r="R206" s="91">
        <v>3</v>
      </c>
      <c r="S206" s="100"/>
      <c r="T206" s="100"/>
      <c r="U206" s="100"/>
      <c r="V206" s="100"/>
      <c r="W206" s="100"/>
      <c r="X206" s="100"/>
      <c r="Y206" s="100"/>
      <c r="Z206" s="91">
        <v>1</v>
      </c>
      <c r="AA206" s="100"/>
      <c r="AB206" s="100"/>
      <c r="AC206" s="100"/>
      <c r="AD206" s="100"/>
      <c r="AE206" s="100"/>
      <c r="AF206" s="100"/>
      <c r="AG206" s="100"/>
      <c r="AH206" s="100"/>
      <c r="AI206" s="91">
        <v>1</v>
      </c>
      <c r="AJ206" s="91">
        <v>1.85</v>
      </c>
      <c r="AK206" s="100"/>
      <c r="AL206" s="100"/>
      <c r="AM206" s="100"/>
      <c r="AN206" s="100"/>
      <c r="AO206" s="100"/>
      <c r="AP206" s="100"/>
      <c r="AQ206" s="100"/>
      <c r="AR206" s="100"/>
      <c r="AS206" s="91">
        <v>1.95</v>
      </c>
      <c r="AT206" s="100"/>
      <c r="AU206" s="91">
        <v>0.25</v>
      </c>
      <c r="AV206" s="100"/>
      <c r="AW206" s="100"/>
      <c r="AX206" s="100"/>
      <c r="AY206" s="100"/>
      <c r="AZ206" s="100"/>
      <c r="BA206" s="91">
        <v>5.3</v>
      </c>
      <c r="BB206" s="100"/>
      <c r="BC206" s="91">
        <v>0.1</v>
      </c>
      <c r="BD206" s="91">
        <v>6</v>
      </c>
      <c r="BE206" s="100"/>
      <c r="BF206" s="100"/>
      <c r="BG206" s="100"/>
      <c r="BH206" s="100"/>
      <c r="BI206" s="100"/>
      <c r="BJ206" s="100"/>
      <c r="BK206" s="101"/>
    </row>
    <row r="207" spans="1:63">
      <c r="A207" s="99" t="s">
        <v>639</v>
      </c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91">
        <v>3</v>
      </c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100"/>
      <c r="AV207" s="100"/>
      <c r="AW207" s="100"/>
      <c r="AX207" s="100"/>
      <c r="AY207" s="100"/>
      <c r="AZ207" s="100"/>
      <c r="BA207" s="100"/>
      <c r="BB207" s="100"/>
      <c r="BC207" s="100"/>
      <c r="BD207" s="91">
        <v>5.35</v>
      </c>
      <c r="BE207" s="100"/>
      <c r="BF207" s="100"/>
      <c r="BG207" s="100"/>
      <c r="BH207" s="100"/>
      <c r="BI207" s="100"/>
      <c r="BJ207" s="100"/>
      <c r="BK207" s="101"/>
    </row>
    <row r="208" spans="1:63">
      <c r="A208" s="99" t="s">
        <v>641</v>
      </c>
      <c r="B208" s="91">
        <v>2.9250000000000003</v>
      </c>
      <c r="C208" s="100"/>
      <c r="D208" s="91">
        <v>4.2</v>
      </c>
      <c r="E208" s="91">
        <v>1</v>
      </c>
      <c r="F208" s="91">
        <v>0.82499999999999996</v>
      </c>
      <c r="G208" s="100"/>
      <c r="H208" s="91">
        <v>0.3125</v>
      </c>
      <c r="I208" s="91">
        <v>1</v>
      </c>
      <c r="J208" s="100"/>
      <c r="K208" s="91">
        <v>1.425</v>
      </c>
      <c r="L208" s="91">
        <v>1.8</v>
      </c>
      <c r="M208" s="91">
        <v>1.9375</v>
      </c>
      <c r="N208" s="91">
        <v>1</v>
      </c>
      <c r="O208" s="91">
        <v>0.875</v>
      </c>
      <c r="P208" s="100"/>
      <c r="Q208" s="100"/>
      <c r="R208" s="91">
        <v>13.7</v>
      </c>
      <c r="S208" s="100"/>
      <c r="T208" s="91">
        <v>0.1</v>
      </c>
      <c r="U208" s="91">
        <v>0.5</v>
      </c>
      <c r="V208" s="100"/>
      <c r="W208" s="100"/>
      <c r="X208" s="91">
        <v>5.15</v>
      </c>
      <c r="Y208" s="100"/>
      <c r="Z208" s="91">
        <v>14.024999999999999</v>
      </c>
      <c r="AA208" s="100"/>
      <c r="AB208" s="91">
        <v>2</v>
      </c>
      <c r="AC208" s="91">
        <v>1</v>
      </c>
      <c r="AD208" s="91">
        <v>4.0250000000000004</v>
      </c>
      <c r="AE208" s="91">
        <v>3</v>
      </c>
      <c r="AF208" s="100"/>
      <c r="AG208" s="91">
        <v>2</v>
      </c>
      <c r="AH208" s="100"/>
      <c r="AI208" s="91">
        <v>1</v>
      </c>
      <c r="AJ208" s="91">
        <v>6.2</v>
      </c>
      <c r="AK208" s="91">
        <v>0.75</v>
      </c>
      <c r="AL208" s="91">
        <v>0.9</v>
      </c>
      <c r="AM208" s="91">
        <v>2</v>
      </c>
      <c r="AN208" s="100"/>
      <c r="AO208" s="91">
        <v>1.5</v>
      </c>
      <c r="AP208" s="91">
        <v>1.5</v>
      </c>
      <c r="AQ208" s="91">
        <v>0.32500000000000001</v>
      </c>
      <c r="AR208" s="100"/>
      <c r="AS208" s="91">
        <v>0.75</v>
      </c>
      <c r="AT208" s="91">
        <v>1</v>
      </c>
      <c r="AU208" s="91">
        <v>1.65</v>
      </c>
      <c r="AV208" s="91">
        <v>0.8</v>
      </c>
      <c r="AW208" s="91">
        <v>6.2</v>
      </c>
      <c r="AX208" s="91">
        <v>1.35</v>
      </c>
      <c r="AY208" s="91">
        <v>1</v>
      </c>
      <c r="AZ208" s="91">
        <v>0.5</v>
      </c>
      <c r="BA208" s="91">
        <v>1.7</v>
      </c>
      <c r="BB208" s="91">
        <v>4.2</v>
      </c>
      <c r="BC208" s="91">
        <v>1.9125000000000001</v>
      </c>
      <c r="BD208" s="91">
        <v>7.2374999999999998</v>
      </c>
      <c r="BE208" s="100"/>
      <c r="BF208" s="100"/>
      <c r="BG208" s="100"/>
      <c r="BH208" s="91">
        <v>1.6875</v>
      </c>
      <c r="BI208" s="91">
        <v>2</v>
      </c>
      <c r="BJ208" s="100"/>
      <c r="BK208" s="101"/>
    </row>
    <row r="209" spans="1:63">
      <c r="A209" s="99" t="s">
        <v>643</v>
      </c>
      <c r="B209" s="91">
        <v>2.2749999999999999</v>
      </c>
      <c r="C209" s="100"/>
      <c r="D209" s="91">
        <v>1.2</v>
      </c>
      <c r="E209" s="91">
        <v>0.7</v>
      </c>
      <c r="F209" s="91">
        <v>0.79999999999999993</v>
      </c>
      <c r="G209" s="100"/>
      <c r="H209" s="91">
        <v>0.41249999999999998</v>
      </c>
      <c r="I209" s="91">
        <v>1</v>
      </c>
      <c r="J209" s="100"/>
      <c r="K209" s="91">
        <v>0.63749999999999996</v>
      </c>
      <c r="L209" s="91">
        <v>2.85</v>
      </c>
      <c r="M209" s="91">
        <v>0.53749999999999998</v>
      </c>
      <c r="N209" s="91">
        <v>1</v>
      </c>
      <c r="O209" s="91">
        <v>2.6749999999999998</v>
      </c>
      <c r="P209" s="100"/>
      <c r="Q209" s="100"/>
      <c r="R209" s="91">
        <v>6.0500000000000007</v>
      </c>
      <c r="S209" s="100"/>
      <c r="T209" s="100"/>
      <c r="U209" s="91">
        <v>0.125</v>
      </c>
      <c r="V209" s="100"/>
      <c r="W209" s="100"/>
      <c r="X209" s="91">
        <v>0.8125</v>
      </c>
      <c r="Y209" s="100"/>
      <c r="Z209" s="91">
        <v>4.6124999999999998</v>
      </c>
      <c r="AA209" s="100"/>
      <c r="AB209" s="91">
        <v>2</v>
      </c>
      <c r="AC209" s="91">
        <v>0.79999999999999993</v>
      </c>
      <c r="AD209" s="91">
        <v>2.5249999999999999</v>
      </c>
      <c r="AE209" s="91">
        <v>0.27499999999999997</v>
      </c>
      <c r="AF209" s="100"/>
      <c r="AG209" s="91">
        <v>1.5</v>
      </c>
      <c r="AH209" s="100"/>
      <c r="AI209" s="91">
        <v>2.2250000000000001</v>
      </c>
      <c r="AJ209" s="91">
        <v>1.5</v>
      </c>
      <c r="AK209" s="91">
        <v>0.875</v>
      </c>
      <c r="AL209" s="91">
        <v>0.8</v>
      </c>
      <c r="AM209" s="91">
        <v>1</v>
      </c>
      <c r="AN209" s="100"/>
      <c r="AO209" s="91">
        <v>1.5</v>
      </c>
      <c r="AP209" s="91">
        <v>1</v>
      </c>
      <c r="AQ209" s="91">
        <v>0.67500000000000004</v>
      </c>
      <c r="AR209" s="100"/>
      <c r="AS209" s="91">
        <v>1.5</v>
      </c>
      <c r="AT209" s="91">
        <v>0.95</v>
      </c>
      <c r="AU209" s="91">
        <v>1.5</v>
      </c>
      <c r="AV209" s="91">
        <v>0.35</v>
      </c>
      <c r="AW209" s="91">
        <v>2</v>
      </c>
      <c r="AX209" s="91">
        <v>1.2875000000000001</v>
      </c>
      <c r="AY209" s="91">
        <v>1</v>
      </c>
      <c r="AZ209" s="91">
        <v>0.5</v>
      </c>
      <c r="BA209" s="91">
        <v>2.125</v>
      </c>
      <c r="BB209" s="91">
        <v>0.82499999999999996</v>
      </c>
      <c r="BC209" s="91">
        <v>4.5750000000000002</v>
      </c>
      <c r="BD209" s="91">
        <v>5.6749999999999998</v>
      </c>
      <c r="BE209" s="100"/>
      <c r="BF209" s="100"/>
      <c r="BG209" s="100"/>
      <c r="BH209" s="91">
        <v>0.25</v>
      </c>
      <c r="BI209" s="100"/>
      <c r="BJ209" s="100"/>
      <c r="BK209" s="101"/>
    </row>
    <row r="210" spans="1:63">
      <c r="A210" s="99" t="s">
        <v>645</v>
      </c>
      <c r="B210" s="91">
        <v>1.8124999999999998</v>
      </c>
      <c r="C210" s="100"/>
      <c r="D210" s="91">
        <v>1.2</v>
      </c>
      <c r="E210" s="91">
        <v>0.75</v>
      </c>
      <c r="F210" s="91">
        <v>0.5</v>
      </c>
      <c r="G210" s="100"/>
      <c r="H210" s="91">
        <v>0.75</v>
      </c>
      <c r="I210" s="91">
        <v>1</v>
      </c>
      <c r="J210" s="100"/>
      <c r="K210" s="91">
        <v>0.8125</v>
      </c>
      <c r="L210" s="91">
        <v>1</v>
      </c>
      <c r="M210" s="91">
        <v>0.4375</v>
      </c>
      <c r="N210" s="91">
        <v>1</v>
      </c>
      <c r="O210" s="91">
        <v>0.875</v>
      </c>
      <c r="P210" s="100"/>
      <c r="Q210" s="100"/>
      <c r="R210" s="91">
        <v>3.3249999999999997</v>
      </c>
      <c r="S210" s="100"/>
      <c r="T210" s="100"/>
      <c r="U210" s="91">
        <v>1</v>
      </c>
      <c r="V210" s="100"/>
      <c r="W210" s="100"/>
      <c r="X210" s="91">
        <v>0.5</v>
      </c>
      <c r="Y210" s="100"/>
      <c r="Z210" s="91">
        <v>3.8250000000000002</v>
      </c>
      <c r="AA210" s="100"/>
      <c r="AB210" s="91">
        <v>2</v>
      </c>
      <c r="AC210" s="91">
        <v>0.25</v>
      </c>
      <c r="AD210" s="91">
        <v>0.875</v>
      </c>
      <c r="AE210" s="100"/>
      <c r="AF210" s="100"/>
      <c r="AG210" s="91">
        <v>1</v>
      </c>
      <c r="AH210" s="100"/>
      <c r="AI210" s="91">
        <v>0.9375</v>
      </c>
      <c r="AJ210" s="91">
        <v>0.5</v>
      </c>
      <c r="AK210" s="91">
        <v>0.75</v>
      </c>
      <c r="AL210" s="100"/>
      <c r="AM210" s="91">
        <v>1</v>
      </c>
      <c r="AN210" s="100"/>
      <c r="AO210" s="91">
        <v>1</v>
      </c>
      <c r="AP210" s="91">
        <v>1</v>
      </c>
      <c r="AQ210" s="100"/>
      <c r="AR210" s="100"/>
      <c r="AS210" s="91">
        <v>0.75</v>
      </c>
      <c r="AT210" s="100"/>
      <c r="AU210" s="91">
        <v>1</v>
      </c>
      <c r="AV210" s="100"/>
      <c r="AW210" s="91">
        <v>2</v>
      </c>
      <c r="AX210" s="91">
        <v>0.5</v>
      </c>
      <c r="AY210" s="91">
        <v>1</v>
      </c>
      <c r="AZ210" s="91">
        <v>0.5</v>
      </c>
      <c r="BA210" s="91">
        <v>2.5</v>
      </c>
      <c r="BB210" s="91">
        <v>0.72499999999999998</v>
      </c>
      <c r="BC210" s="91">
        <v>2.3874999999999997</v>
      </c>
      <c r="BD210" s="91">
        <v>11.8</v>
      </c>
      <c r="BE210" s="100"/>
      <c r="BF210" s="100"/>
      <c r="BG210" s="100"/>
      <c r="BH210" s="100"/>
      <c r="BI210" s="100"/>
      <c r="BJ210" s="100"/>
      <c r="BK210" s="101"/>
    </row>
    <row r="211" spans="1:63">
      <c r="A211" s="99" t="s">
        <v>647</v>
      </c>
      <c r="B211" s="91">
        <v>1.55</v>
      </c>
      <c r="C211" s="100"/>
      <c r="D211" s="100"/>
      <c r="E211" s="91">
        <v>1.1499999999999999</v>
      </c>
      <c r="F211" s="91">
        <v>0.625</v>
      </c>
      <c r="G211" s="100"/>
      <c r="H211" s="91">
        <v>0.91249999999999998</v>
      </c>
      <c r="I211" s="100"/>
      <c r="J211" s="100"/>
      <c r="K211" s="100"/>
      <c r="L211" s="91">
        <v>1</v>
      </c>
      <c r="M211" s="91">
        <v>0.8125</v>
      </c>
      <c r="N211" s="91">
        <v>1</v>
      </c>
      <c r="O211" s="91">
        <v>1.75</v>
      </c>
      <c r="P211" s="100"/>
      <c r="Q211" s="100"/>
      <c r="R211" s="91">
        <v>3.25</v>
      </c>
      <c r="S211" s="100"/>
      <c r="T211" s="100"/>
      <c r="U211" s="91">
        <v>1.5</v>
      </c>
      <c r="V211" s="100"/>
      <c r="W211" s="100"/>
      <c r="X211" s="91">
        <v>0.8125</v>
      </c>
      <c r="Y211" s="100"/>
      <c r="Z211" s="91">
        <v>2</v>
      </c>
      <c r="AA211" s="100"/>
      <c r="AB211" s="91">
        <v>2</v>
      </c>
      <c r="AC211" s="100"/>
      <c r="AD211" s="91">
        <v>1.9</v>
      </c>
      <c r="AE211" s="100"/>
      <c r="AF211" s="100"/>
      <c r="AG211" s="91">
        <v>1</v>
      </c>
      <c r="AH211" s="100"/>
      <c r="AI211" s="91">
        <v>0.9375</v>
      </c>
      <c r="AJ211" s="100"/>
      <c r="AK211" s="100"/>
      <c r="AL211" s="100"/>
      <c r="AM211" s="91">
        <v>1</v>
      </c>
      <c r="AN211" s="100"/>
      <c r="AO211" s="91">
        <v>0.25</v>
      </c>
      <c r="AP211" s="100"/>
      <c r="AQ211" s="100"/>
      <c r="AR211" s="100"/>
      <c r="AS211" s="91">
        <v>1</v>
      </c>
      <c r="AT211" s="100"/>
      <c r="AU211" s="91">
        <v>1.875</v>
      </c>
      <c r="AV211" s="100"/>
      <c r="AW211" s="91">
        <v>1.5</v>
      </c>
      <c r="AX211" s="91">
        <v>1.4624999999999999</v>
      </c>
      <c r="AY211" s="100"/>
      <c r="AZ211" s="100"/>
      <c r="BA211" s="91">
        <v>2.1</v>
      </c>
      <c r="BB211" s="91">
        <v>0.625</v>
      </c>
      <c r="BC211" s="91">
        <v>4</v>
      </c>
      <c r="BD211" s="91">
        <v>5.0250000000000004</v>
      </c>
      <c r="BE211" s="100"/>
      <c r="BF211" s="100"/>
      <c r="BG211" s="100"/>
      <c r="BH211" s="100"/>
      <c r="BI211" s="100"/>
      <c r="BJ211" s="100"/>
      <c r="BK211" s="101"/>
    </row>
    <row r="212" spans="1:63">
      <c r="A212" s="99" t="s">
        <v>649</v>
      </c>
      <c r="B212" s="91">
        <v>0.23749999999999999</v>
      </c>
      <c r="C212" s="100"/>
      <c r="D212" s="91">
        <v>0.8</v>
      </c>
      <c r="E212" s="91">
        <v>0.25</v>
      </c>
      <c r="F212" s="100"/>
      <c r="G212" s="100"/>
      <c r="H212" s="91">
        <v>0.8125</v>
      </c>
      <c r="I212" s="91">
        <v>0.25</v>
      </c>
      <c r="J212" s="100"/>
      <c r="K212" s="91">
        <v>0.15</v>
      </c>
      <c r="L212" s="91">
        <v>0.7</v>
      </c>
      <c r="M212" s="91">
        <v>0.21249999999999999</v>
      </c>
      <c r="N212" s="91">
        <v>0.75</v>
      </c>
      <c r="O212" s="91">
        <v>0.875</v>
      </c>
      <c r="P212" s="100"/>
      <c r="Q212" s="100"/>
      <c r="R212" s="91">
        <v>1.5</v>
      </c>
      <c r="S212" s="100"/>
      <c r="T212" s="100"/>
      <c r="U212" s="100"/>
      <c r="V212" s="100"/>
      <c r="W212" s="100"/>
      <c r="X212" s="91">
        <v>0.625</v>
      </c>
      <c r="Y212" s="100"/>
      <c r="Z212" s="91">
        <v>1.75</v>
      </c>
      <c r="AA212" s="100"/>
      <c r="AB212" s="91">
        <v>2</v>
      </c>
      <c r="AC212" s="91">
        <v>0.1</v>
      </c>
      <c r="AD212" s="91">
        <v>0.875</v>
      </c>
      <c r="AE212" s="100"/>
      <c r="AF212" s="100"/>
      <c r="AG212" s="91">
        <v>0.5</v>
      </c>
      <c r="AH212" s="100"/>
      <c r="AI212" s="91">
        <v>0.5</v>
      </c>
      <c r="AJ212" s="91">
        <v>0.5</v>
      </c>
      <c r="AK212" s="91">
        <v>0.5</v>
      </c>
      <c r="AL212" s="91">
        <v>0.27500000000000002</v>
      </c>
      <c r="AM212" s="91">
        <v>0.5</v>
      </c>
      <c r="AN212" s="100"/>
      <c r="AO212" s="91">
        <v>0.4</v>
      </c>
      <c r="AP212" s="91">
        <v>0.5</v>
      </c>
      <c r="AQ212" s="100"/>
      <c r="AR212" s="100"/>
      <c r="AS212" s="91">
        <v>1</v>
      </c>
      <c r="AT212" s="91">
        <v>0.25</v>
      </c>
      <c r="AU212" s="91">
        <v>1</v>
      </c>
      <c r="AV212" s="100"/>
      <c r="AW212" s="91">
        <v>1</v>
      </c>
      <c r="AX212" s="91">
        <v>0.125</v>
      </c>
      <c r="AY212" s="100"/>
      <c r="AZ212" s="100"/>
      <c r="BA212" s="91">
        <v>0.8125</v>
      </c>
      <c r="BB212" s="100"/>
      <c r="BC212" s="91">
        <v>1.3125</v>
      </c>
      <c r="BD212" s="91">
        <v>1.5</v>
      </c>
      <c r="BE212" s="100"/>
      <c r="BF212" s="100"/>
      <c r="BG212" s="100"/>
      <c r="BH212" s="100"/>
      <c r="BI212" s="100"/>
      <c r="BJ212" s="100"/>
      <c r="BK212" s="101"/>
    </row>
    <row r="213" spans="1:63">
      <c r="A213" s="99" t="s">
        <v>651</v>
      </c>
      <c r="B213" s="91">
        <v>1.05</v>
      </c>
      <c r="C213" s="100"/>
      <c r="D213" s="100"/>
      <c r="E213" s="91">
        <v>0.25</v>
      </c>
      <c r="F213" s="100"/>
      <c r="G213" s="100"/>
      <c r="H213" s="91">
        <v>0.25</v>
      </c>
      <c r="I213" s="91">
        <v>1</v>
      </c>
      <c r="J213" s="100"/>
      <c r="K213" s="91">
        <v>0.25</v>
      </c>
      <c r="L213" s="91">
        <v>0.6</v>
      </c>
      <c r="M213" s="100"/>
      <c r="N213" s="91">
        <v>0.75</v>
      </c>
      <c r="O213" s="91">
        <v>0.25</v>
      </c>
      <c r="P213" s="100"/>
      <c r="Q213" s="100"/>
      <c r="R213" s="91">
        <v>1.5</v>
      </c>
      <c r="S213" s="100"/>
      <c r="T213" s="100"/>
      <c r="U213" s="100"/>
      <c r="V213" s="100"/>
      <c r="W213" s="100"/>
      <c r="X213" s="91">
        <v>0.25</v>
      </c>
      <c r="Y213" s="100"/>
      <c r="Z213" s="91">
        <v>1.125</v>
      </c>
      <c r="AA213" s="100"/>
      <c r="AB213" s="100"/>
      <c r="AC213" s="100"/>
      <c r="AD213" s="91">
        <v>0.5</v>
      </c>
      <c r="AE213" s="100"/>
      <c r="AF213" s="100"/>
      <c r="AG213" s="91">
        <v>0.5</v>
      </c>
      <c r="AH213" s="100"/>
      <c r="AI213" s="91">
        <v>0.4375</v>
      </c>
      <c r="AJ213" s="91">
        <v>1</v>
      </c>
      <c r="AK213" s="91">
        <v>0.125</v>
      </c>
      <c r="AL213" s="100"/>
      <c r="AM213" s="91">
        <v>0.5</v>
      </c>
      <c r="AN213" s="100"/>
      <c r="AO213" s="100"/>
      <c r="AP213" s="91">
        <v>0.75</v>
      </c>
      <c r="AQ213" s="100"/>
      <c r="AR213" s="100"/>
      <c r="AS213" s="91">
        <v>1</v>
      </c>
      <c r="AT213" s="100"/>
      <c r="AU213" s="100"/>
      <c r="AV213" s="91">
        <v>0.4</v>
      </c>
      <c r="AW213" s="91">
        <v>1</v>
      </c>
      <c r="AX213" s="100"/>
      <c r="AY213" s="100"/>
      <c r="AZ213" s="100"/>
      <c r="BA213" s="91">
        <v>1.75</v>
      </c>
      <c r="BB213" s="91">
        <v>0.25</v>
      </c>
      <c r="BC213" s="91">
        <v>2.125</v>
      </c>
      <c r="BD213" s="100"/>
      <c r="BE213" s="100"/>
      <c r="BF213" s="100"/>
      <c r="BG213" s="100"/>
      <c r="BH213" s="100"/>
      <c r="BI213" s="100"/>
      <c r="BJ213" s="100"/>
      <c r="BK213" s="101"/>
    </row>
    <row r="214" spans="1:63">
      <c r="A214" s="99" t="s">
        <v>653</v>
      </c>
      <c r="B214" s="91">
        <v>0.125</v>
      </c>
      <c r="C214" s="100"/>
      <c r="D214" s="100"/>
      <c r="E214" s="100"/>
      <c r="F214" s="100"/>
      <c r="G214" s="100"/>
      <c r="H214" s="91">
        <v>0.125</v>
      </c>
      <c r="I214" s="100"/>
      <c r="J214" s="100"/>
      <c r="K214" s="100"/>
      <c r="L214" s="100"/>
      <c r="M214" s="100"/>
      <c r="N214" s="100"/>
      <c r="O214" s="100"/>
      <c r="P214" s="100"/>
      <c r="Q214" s="100"/>
      <c r="R214" s="91">
        <v>0.82500000000000007</v>
      </c>
      <c r="S214" s="100"/>
      <c r="T214" s="100"/>
      <c r="U214" s="100"/>
      <c r="V214" s="100"/>
      <c r="W214" s="100"/>
      <c r="X214" s="100"/>
      <c r="Y214" s="100"/>
      <c r="Z214" s="91">
        <v>0.5</v>
      </c>
      <c r="AA214" s="100"/>
      <c r="AB214" s="100"/>
      <c r="AC214" s="91">
        <v>0.25</v>
      </c>
      <c r="AD214" s="100"/>
      <c r="AE214" s="100"/>
      <c r="AF214" s="100"/>
      <c r="AG214" s="100"/>
      <c r="AH214" s="100"/>
      <c r="AI214" s="100"/>
      <c r="AJ214" s="91">
        <v>1</v>
      </c>
      <c r="AK214" s="91">
        <v>0.125</v>
      </c>
      <c r="AL214" s="91">
        <v>2.5000000000000001E-2</v>
      </c>
      <c r="AM214" s="91">
        <v>0.25</v>
      </c>
      <c r="AN214" s="100"/>
      <c r="AO214" s="100"/>
      <c r="AP214" s="100"/>
      <c r="AQ214" s="100"/>
      <c r="AR214" s="100"/>
      <c r="AS214" s="100"/>
      <c r="AT214" s="100"/>
      <c r="AU214" s="100"/>
      <c r="AV214" s="100"/>
      <c r="AW214" s="100"/>
      <c r="AX214" s="100"/>
      <c r="AY214" s="100"/>
      <c r="AZ214" s="100"/>
      <c r="BA214" s="91">
        <v>1</v>
      </c>
      <c r="BB214" s="100"/>
      <c r="BC214" s="91">
        <v>0.5</v>
      </c>
      <c r="BD214" s="91">
        <v>2</v>
      </c>
      <c r="BE214" s="100"/>
      <c r="BF214" s="100"/>
      <c r="BG214" s="100"/>
      <c r="BH214" s="100"/>
      <c r="BI214" s="100"/>
      <c r="BJ214" s="100"/>
      <c r="BK214" s="101"/>
    </row>
    <row r="215" spans="1:63">
      <c r="A215" s="99" t="s">
        <v>655</v>
      </c>
      <c r="B215" s="91">
        <v>3.5</v>
      </c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91">
        <v>3.5</v>
      </c>
      <c r="P215" s="100"/>
      <c r="Q215" s="100"/>
      <c r="R215" s="91">
        <v>6.9250000000000007</v>
      </c>
      <c r="S215" s="100"/>
      <c r="T215" s="100"/>
      <c r="U215" s="100"/>
      <c r="V215" s="100"/>
      <c r="W215" s="100"/>
      <c r="X215" s="100"/>
      <c r="Y215" s="100"/>
      <c r="Z215" s="91">
        <v>6.2250000000000005</v>
      </c>
      <c r="AA215" s="100"/>
      <c r="AB215" s="91">
        <v>4.3250000000000002</v>
      </c>
      <c r="AC215" s="100"/>
      <c r="AD215" s="91">
        <v>1.75</v>
      </c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1">
        <v>0.875</v>
      </c>
      <c r="AV215" s="100"/>
      <c r="AW215" s="100"/>
      <c r="AX215" s="100"/>
      <c r="AY215" s="100"/>
      <c r="AZ215" s="100"/>
      <c r="BA215" s="91">
        <v>3.0750000000000002</v>
      </c>
      <c r="BB215" s="100"/>
      <c r="BC215" s="91">
        <v>7.3750000000000009</v>
      </c>
      <c r="BD215" s="91">
        <v>12.5</v>
      </c>
      <c r="BE215" s="100"/>
      <c r="BF215" s="100"/>
      <c r="BG215" s="100"/>
      <c r="BH215" s="100"/>
      <c r="BI215" s="100"/>
      <c r="BJ215" s="100"/>
      <c r="BK215" s="101"/>
    </row>
    <row r="216" spans="1:63">
      <c r="A216" s="99" t="s">
        <v>657</v>
      </c>
      <c r="B216" s="91">
        <v>0.875</v>
      </c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91">
        <v>0.17499999999999999</v>
      </c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100"/>
      <c r="AV216" s="100"/>
      <c r="AW216" s="100"/>
      <c r="AX216" s="100"/>
      <c r="AY216" s="100"/>
      <c r="AZ216" s="100"/>
      <c r="BA216" s="100"/>
      <c r="BB216" s="100"/>
      <c r="BC216" s="100"/>
      <c r="BD216" s="100"/>
      <c r="BE216" s="100"/>
      <c r="BF216" s="100"/>
      <c r="BG216" s="100"/>
      <c r="BH216" s="100"/>
      <c r="BI216" s="100"/>
      <c r="BJ216" s="100"/>
      <c r="BK216" s="101"/>
    </row>
    <row r="217" spans="1:63">
      <c r="A217" s="99" t="s">
        <v>659</v>
      </c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100"/>
      <c r="AV217" s="100"/>
      <c r="AW217" s="100"/>
      <c r="AX217" s="100"/>
      <c r="AY217" s="100"/>
      <c r="AZ217" s="100"/>
      <c r="BA217" s="100"/>
      <c r="BB217" s="100"/>
      <c r="BC217" s="100"/>
      <c r="BD217" s="91">
        <v>1.2749999999999999</v>
      </c>
      <c r="BE217" s="100"/>
      <c r="BF217" s="100"/>
      <c r="BG217" s="100"/>
      <c r="BH217" s="100"/>
      <c r="BI217" s="100"/>
      <c r="BJ217" s="100"/>
      <c r="BK217" s="101"/>
    </row>
    <row r="218" spans="1:63">
      <c r="A218" s="99" t="s">
        <v>661</v>
      </c>
      <c r="B218" s="91">
        <v>2.8000000000000003</v>
      </c>
      <c r="C218" s="100"/>
      <c r="D218" s="91">
        <v>4.5750000000000002</v>
      </c>
      <c r="E218" s="91">
        <v>1</v>
      </c>
      <c r="F218" s="91">
        <v>0.5</v>
      </c>
      <c r="G218" s="100"/>
      <c r="H218" s="91">
        <v>1</v>
      </c>
      <c r="I218" s="91">
        <v>1</v>
      </c>
      <c r="J218" s="100"/>
      <c r="K218" s="91">
        <v>1</v>
      </c>
      <c r="L218" s="91">
        <v>1.8</v>
      </c>
      <c r="M218" s="91">
        <v>0.375</v>
      </c>
      <c r="N218" s="91">
        <v>1</v>
      </c>
      <c r="O218" s="91">
        <v>4.8</v>
      </c>
      <c r="P218" s="100"/>
      <c r="Q218" s="100"/>
      <c r="R218" s="91">
        <v>4.5625</v>
      </c>
      <c r="S218" s="100"/>
      <c r="T218" s="100"/>
      <c r="U218" s="100"/>
      <c r="V218" s="100"/>
      <c r="W218" s="100"/>
      <c r="X218" s="91">
        <v>2.125</v>
      </c>
      <c r="Y218" s="100"/>
      <c r="Z218" s="91">
        <v>6</v>
      </c>
      <c r="AA218" s="100"/>
      <c r="AB218" s="91">
        <v>1</v>
      </c>
      <c r="AC218" s="91">
        <v>1</v>
      </c>
      <c r="AD218" s="91">
        <v>2.5625</v>
      </c>
      <c r="AE218" s="91">
        <v>0.15</v>
      </c>
      <c r="AF218" s="100"/>
      <c r="AG218" s="91">
        <v>1</v>
      </c>
      <c r="AH218" s="100"/>
      <c r="AI218" s="91">
        <v>1.375</v>
      </c>
      <c r="AJ218" s="91">
        <v>1</v>
      </c>
      <c r="AK218" s="100"/>
      <c r="AL218" s="100"/>
      <c r="AM218" s="91">
        <v>1</v>
      </c>
      <c r="AN218" s="91">
        <v>1</v>
      </c>
      <c r="AO218" s="91">
        <v>1</v>
      </c>
      <c r="AP218" s="100"/>
      <c r="AQ218" s="100"/>
      <c r="AR218" s="100"/>
      <c r="AS218" s="91">
        <v>0.9375</v>
      </c>
      <c r="AT218" s="100"/>
      <c r="AU218" s="91">
        <v>1</v>
      </c>
      <c r="AV218" s="100"/>
      <c r="AW218" s="91">
        <v>1</v>
      </c>
      <c r="AX218" s="100"/>
      <c r="AY218" s="100"/>
      <c r="AZ218" s="100"/>
      <c r="BA218" s="91">
        <v>1</v>
      </c>
      <c r="BB218" s="91">
        <v>1</v>
      </c>
      <c r="BC218" s="91">
        <v>5</v>
      </c>
      <c r="BD218" s="91">
        <v>1.7250000000000001</v>
      </c>
      <c r="BE218" s="100"/>
      <c r="BF218" s="100"/>
      <c r="BG218" s="100"/>
      <c r="BH218" s="100"/>
      <c r="BI218" s="100"/>
      <c r="BJ218" s="100"/>
      <c r="BK218" s="101"/>
    </row>
    <row r="219" spans="1:63">
      <c r="A219" s="99" t="s">
        <v>663</v>
      </c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100"/>
      <c r="AV219" s="100"/>
      <c r="AW219" s="100"/>
      <c r="AX219" s="100"/>
      <c r="AY219" s="100"/>
      <c r="AZ219" s="100"/>
      <c r="BA219" s="100"/>
      <c r="BB219" s="100"/>
      <c r="BC219" s="100"/>
      <c r="BD219" s="91">
        <v>1</v>
      </c>
      <c r="BE219" s="100"/>
      <c r="BF219" s="100"/>
      <c r="BG219" s="100"/>
      <c r="BH219" s="100"/>
      <c r="BI219" s="100"/>
      <c r="BJ219" s="100"/>
      <c r="BK219" s="101"/>
    </row>
    <row r="220" spans="1:63">
      <c r="A220" s="99" t="s">
        <v>665</v>
      </c>
      <c r="B220" s="91">
        <v>3.4375</v>
      </c>
      <c r="C220" s="100"/>
      <c r="D220" s="100"/>
      <c r="E220" s="91">
        <v>0.875</v>
      </c>
      <c r="F220" s="91">
        <v>0.375</v>
      </c>
      <c r="G220" s="100"/>
      <c r="H220" s="91">
        <v>2</v>
      </c>
      <c r="I220" s="91">
        <v>1</v>
      </c>
      <c r="J220" s="100"/>
      <c r="K220" s="91">
        <v>0.9</v>
      </c>
      <c r="L220" s="91">
        <v>1.6</v>
      </c>
      <c r="M220" s="91">
        <v>2</v>
      </c>
      <c r="N220" s="100"/>
      <c r="O220" s="91">
        <v>2.65</v>
      </c>
      <c r="P220" s="100"/>
      <c r="Q220" s="100"/>
      <c r="R220" s="91">
        <v>5.5</v>
      </c>
      <c r="S220" s="100"/>
      <c r="T220" s="100"/>
      <c r="U220" s="100"/>
      <c r="V220" s="100"/>
      <c r="W220" s="100"/>
      <c r="X220" s="91">
        <v>1.5</v>
      </c>
      <c r="Y220" s="100"/>
      <c r="Z220" s="91">
        <v>1</v>
      </c>
      <c r="AA220" s="100"/>
      <c r="AB220" s="91">
        <v>3</v>
      </c>
      <c r="AC220" s="100"/>
      <c r="AD220" s="91">
        <v>0.75</v>
      </c>
      <c r="AE220" s="100"/>
      <c r="AF220" s="100"/>
      <c r="AG220" s="91">
        <v>0.3</v>
      </c>
      <c r="AH220" s="100"/>
      <c r="AI220" s="91">
        <v>2</v>
      </c>
      <c r="AJ220" s="91">
        <v>1</v>
      </c>
      <c r="AK220" s="100"/>
      <c r="AL220" s="91">
        <v>0.05</v>
      </c>
      <c r="AM220" s="91">
        <v>1</v>
      </c>
      <c r="AN220" s="100"/>
      <c r="AO220" s="91">
        <v>0.5</v>
      </c>
      <c r="AP220" s="100"/>
      <c r="AQ220" s="100"/>
      <c r="AR220" s="100"/>
      <c r="AS220" s="91">
        <v>0.625</v>
      </c>
      <c r="AT220" s="100"/>
      <c r="AU220" s="91">
        <v>0.5</v>
      </c>
      <c r="AV220" s="100"/>
      <c r="AW220" s="91">
        <v>2.4749999999999996</v>
      </c>
      <c r="AX220" s="91">
        <v>1.65</v>
      </c>
      <c r="AY220" s="91">
        <v>1</v>
      </c>
      <c r="AZ220" s="100"/>
      <c r="BA220" s="91">
        <v>0.5</v>
      </c>
      <c r="BB220" s="91">
        <v>1</v>
      </c>
      <c r="BC220" s="91">
        <v>2.125</v>
      </c>
      <c r="BD220" s="91">
        <v>2.15</v>
      </c>
      <c r="BE220" s="100"/>
      <c r="BF220" s="100"/>
      <c r="BG220" s="100"/>
      <c r="BH220" s="100"/>
      <c r="BI220" s="100"/>
      <c r="BJ220" s="100"/>
      <c r="BK220" s="101"/>
    </row>
    <row r="221" spans="1:63">
      <c r="A221" s="99" t="s">
        <v>667</v>
      </c>
      <c r="B221" s="91">
        <v>0.4375</v>
      </c>
      <c r="C221" s="100"/>
      <c r="D221" s="91">
        <v>1</v>
      </c>
      <c r="E221" s="91">
        <v>2.1</v>
      </c>
      <c r="F221" s="91">
        <v>0.65</v>
      </c>
      <c r="G221" s="100"/>
      <c r="H221" s="100"/>
      <c r="I221" s="91">
        <v>1</v>
      </c>
      <c r="J221" s="100"/>
      <c r="K221" s="100"/>
      <c r="L221" s="100"/>
      <c r="M221" s="100"/>
      <c r="N221" s="100"/>
      <c r="O221" s="100"/>
      <c r="P221" s="100"/>
      <c r="Q221" s="100"/>
      <c r="R221" s="91">
        <v>2</v>
      </c>
      <c r="S221" s="100"/>
      <c r="T221" s="100"/>
      <c r="U221" s="100"/>
      <c r="V221" s="100"/>
      <c r="W221" s="100"/>
      <c r="X221" s="100"/>
      <c r="Y221" s="100"/>
      <c r="Z221" s="91">
        <v>1.25</v>
      </c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91">
        <v>1</v>
      </c>
      <c r="AK221" s="91">
        <v>0.75</v>
      </c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91">
        <v>1</v>
      </c>
      <c r="AV221" s="100"/>
      <c r="AW221" s="91">
        <v>1.2</v>
      </c>
      <c r="AX221" s="100"/>
      <c r="AY221" s="91">
        <v>4</v>
      </c>
      <c r="AZ221" s="100"/>
      <c r="BA221" s="91">
        <v>2</v>
      </c>
      <c r="BB221" s="91">
        <v>1.75</v>
      </c>
      <c r="BC221" s="91">
        <v>3</v>
      </c>
      <c r="BD221" s="91">
        <v>3.75</v>
      </c>
      <c r="BE221" s="100"/>
      <c r="BF221" s="100"/>
      <c r="BG221" s="100"/>
      <c r="BH221" s="100"/>
      <c r="BI221" s="100"/>
      <c r="BJ221" s="100"/>
      <c r="BK221" s="101"/>
    </row>
    <row r="222" spans="1:63">
      <c r="A222" s="99" t="s">
        <v>669</v>
      </c>
      <c r="B222" s="91">
        <v>4.5999999999999996</v>
      </c>
      <c r="C222" s="100"/>
      <c r="D222" s="91">
        <v>4.2</v>
      </c>
      <c r="E222" s="91">
        <v>1</v>
      </c>
      <c r="F222" s="91">
        <v>2</v>
      </c>
      <c r="G222" s="100"/>
      <c r="H222" s="91">
        <v>1</v>
      </c>
      <c r="I222" s="91">
        <v>1</v>
      </c>
      <c r="J222" s="100"/>
      <c r="K222" s="91">
        <v>1</v>
      </c>
      <c r="L222" s="91">
        <v>1.5</v>
      </c>
      <c r="M222" s="91">
        <v>4.2</v>
      </c>
      <c r="N222" s="91">
        <v>0.5</v>
      </c>
      <c r="O222" s="91">
        <v>1</v>
      </c>
      <c r="P222" s="100"/>
      <c r="Q222" s="100"/>
      <c r="R222" s="91">
        <v>15.600000000000001</v>
      </c>
      <c r="S222" s="100"/>
      <c r="T222" s="91">
        <v>0.2</v>
      </c>
      <c r="U222" s="91">
        <v>1</v>
      </c>
      <c r="V222" s="100"/>
      <c r="W222" s="100"/>
      <c r="X222" s="91">
        <v>2</v>
      </c>
      <c r="Y222" s="100"/>
      <c r="Z222" s="91">
        <v>10.4</v>
      </c>
      <c r="AA222" s="100"/>
      <c r="AB222" s="91">
        <v>2</v>
      </c>
      <c r="AC222" s="91">
        <v>1</v>
      </c>
      <c r="AD222" s="91">
        <v>1</v>
      </c>
      <c r="AE222" s="91">
        <v>0.42499999999999999</v>
      </c>
      <c r="AF222" s="91">
        <v>1</v>
      </c>
      <c r="AG222" s="91">
        <v>4.2</v>
      </c>
      <c r="AH222" s="91">
        <v>1</v>
      </c>
      <c r="AI222" s="91">
        <v>6.2</v>
      </c>
      <c r="AJ222" s="91">
        <v>4.2</v>
      </c>
      <c r="AK222" s="91">
        <v>1</v>
      </c>
      <c r="AL222" s="91">
        <v>1</v>
      </c>
      <c r="AM222" s="91">
        <v>1</v>
      </c>
      <c r="AN222" s="100"/>
      <c r="AO222" s="91">
        <v>2</v>
      </c>
      <c r="AP222" s="91">
        <v>1</v>
      </c>
      <c r="AQ222" s="100"/>
      <c r="AR222" s="100"/>
      <c r="AS222" s="91">
        <v>1.25</v>
      </c>
      <c r="AT222" s="91">
        <v>1</v>
      </c>
      <c r="AU222" s="91">
        <v>1.375</v>
      </c>
      <c r="AV222" s="91">
        <v>0.5</v>
      </c>
      <c r="AW222" s="91">
        <v>4</v>
      </c>
      <c r="AX222" s="91">
        <v>5.5</v>
      </c>
      <c r="AY222" s="91">
        <v>2</v>
      </c>
      <c r="AZ222" s="91">
        <v>1.25</v>
      </c>
      <c r="BA222" s="91">
        <v>5</v>
      </c>
      <c r="BB222" s="91">
        <v>8.4</v>
      </c>
      <c r="BC222" s="91">
        <v>6.4499999999999993</v>
      </c>
      <c r="BD222" s="91">
        <v>10.837499999999999</v>
      </c>
      <c r="BE222" s="91">
        <v>0.375</v>
      </c>
      <c r="BF222" s="100"/>
      <c r="BG222" s="100"/>
      <c r="BH222" s="91">
        <v>1.625</v>
      </c>
      <c r="BI222" s="91">
        <v>5.2</v>
      </c>
      <c r="BJ222" s="100"/>
      <c r="BK222" s="101"/>
    </row>
    <row r="223" spans="1:63">
      <c r="A223" s="99" t="s">
        <v>671</v>
      </c>
      <c r="B223" s="91">
        <v>1</v>
      </c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91">
        <v>1</v>
      </c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100"/>
      <c r="BB223" s="100"/>
      <c r="BC223" s="100"/>
      <c r="BD223" s="91">
        <v>1.125</v>
      </c>
      <c r="BE223" s="100"/>
      <c r="BF223" s="100"/>
      <c r="BG223" s="100"/>
      <c r="BH223" s="100"/>
      <c r="BI223" s="100"/>
      <c r="BJ223" s="100"/>
      <c r="BK223" s="101"/>
    </row>
    <row r="224" spans="1:63">
      <c r="A224" s="99" t="s">
        <v>673</v>
      </c>
      <c r="B224" s="91">
        <v>1</v>
      </c>
      <c r="C224" s="100"/>
      <c r="D224" s="91">
        <v>1</v>
      </c>
      <c r="E224" s="91">
        <v>0.875</v>
      </c>
      <c r="F224" s="91">
        <v>0.625</v>
      </c>
      <c r="G224" s="100"/>
      <c r="H224" s="91">
        <v>2</v>
      </c>
      <c r="I224" s="91">
        <v>1</v>
      </c>
      <c r="J224" s="100"/>
      <c r="K224" s="91">
        <v>0.5</v>
      </c>
      <c r="L224" s="91">
        <v>2</v>
      </c>
      <c r="M224" s="91">
        <v>1</v>
      </c>
      <c r="N224" s="100"/>
      <c r="O224" s="91">
        <v>3</v>
      </c>
      <c r="P224" s="100"/>
      <c r="Q224" s="100"/>
      <c r="R224" s="91">
        <v>4</v>
      </c>
      <c r="S224" s="100"/>
      <c r="T224" s="100"/>
      <c r="U224" s="100"/>
      <c r="V224" s="100"/>
      <c r="W224" s="100"/>
      <c r="X224" s="91">
        <v>2</v>
      </c>
      <c r="Y224" s="100"/>
      <c r="Z224" s="91">
        <v>2</v>
      </c>
      <c r="AA224" s="100"/>
      <c r="AB224" s="91">
        <v>2</v>
      </c>
      <c r="AC224" s="100"/>
      <c r="AD224" s="91">
        <v>0.75</v>
      </c>
      <c r="AE224" s="100"/>
      <c r="AF224" s="100"/>
      <c r="AG224" s="91">
        <v>1</v>
      </c>
      <c r="AH224" s="100"/>
      <c r="AI224" s="91">
        <v>1</v>
      </c>
      <c r="AJ224" s="91">
        <v>1</v>
      </c>
      <c r="AK224" s="100"/>
      <c r="AL224" s="100"/>
      <c r="AM224" s="91">
        <v>1</v>
      </c>
      <c r="AN224" s="100"/>
      <c r="AO224" s="91">
        <v>0.5</v>
      </c>
      <c r="AP224" s="100"/>
      <c r="AQ224" s="100"/>
      <c r="AR224" s="100"/>
      <c r="AS224" s="91">
        <v>0.375</v>
      </c>
      <c r="AT224" s="100"/>
      <c r="AU224" s="91">
        <v>1</v>
      </c>
      <c r="AV224" s="100"/>
      <c r="AW224" s="91">
        <v>2</v>
      </c>
      <c r="AX224" s="91">
        <v>0.75</v>
      </c>
      <c r="AY224" s="100"/>
      <c r="AZ224" s="100"/>
      <c r="BA224" s="91">
        <v>3</v>
      </c>
      <c r="BB224" s="100"/>
      <c r="BC224" s="91">
        <v>1.3499999999999999</v>
      </c>
      <c r="BD224" s="91">
        <v>2.6999999999999997</v>
      </c>
      <c r="BE224" s="100"/>
      <c r="BF224" s="100"/>
      <c r="BG224" s="100"/>
      <c r="BH224" s="100"/>
      <c r="BI224" s="91">
        <v>1</v>
      </c>
      <c r="BJ224" s="100"/>
      <c r="BK224" s="101"/>
    </row>
    <row r="225" spans="1:63">
      <c r="A225" s="103" t="s">
        <v>802</v>
      </c>
      <c r="B225" s="104"/>
      <c r="C225" s="104"/>
      <c r="D225" s="104"/>
      <c r="E225" s="104"/>
      <c r="F225" s="104"/>
      <c r="G225" s="104"/>
      <c r="H225" s="104"/>
      <c r="I225" s="104"/>
      <c r="J225" s="105">
        <v>0.3</v>
      </c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5">
        <v>0.5</v>
      </c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6"/>
    </row>
    <row r="228" spans="1:63">
      <c r="A228" s="84" t="s">
        <v>804</v>
      </c>
    </row>
    <row r="229" spans="1:63">
      <c r="A229" s="82"/>
    </row>
    <row r="230" spans="1:63">
      <c r="A230" s="83" t="s">
        <v>803</v>
      </c>
      <c r="B230" s="107">
        <v>27.75</v>
      </c>
      <c r="C230" s="109">
        <v>12</v>
      </c>
      <c r="D230" s="109">
        <v>17</v>
      </c>
      <c r="E230" s="109">
        <v>11.5</v>
      </c>
      <c r="F230" s="108"/>
      <c r="G230" s="109">
        <v>32</v>
      </c>
      <c r="H230" s="109">
        <v>27.5</v>
      </c>
      <c r="I230" s="109">
        <v>6</v>
      </c>
      <c r="J230" s="108"/>
      <c r="K230" s="109">
        <v>25.525000000000002</v>
      </c>
      <c r="L230" s="109">
        <v>34</v>
      </c>
      <c r="M230" s="109">
        <v>11.9</v>
      </c>
      <c r="N230" s="109">
        <v>5</v>
      </c>
      <c r="O230" s="109">
        <v>28.774999999999999</v>
      </c>
      <c r="P230" s="109">
        <v>23.75</v>
      </c>
      <c r="Q230" s="109">
        <v>16</v>
      </c>
      <c r="R230" s="109">
        <v>46.699999999999996</v>
      </c>
      <c r="S230" s="109">
        <v>4.5</v>
      </c>
      <c r="T230" s="109">
        <v>9</v>
      </c>
      <c r="U230" s="109">
        <v>19.2</v>
      </c>
      <c r="V230" s="109">
        <v>19</v>
      </c>
      <c r="W230" s="108"/>
      <c r="X230" s="109">
        <v>21.862500000000001</v>
      </c>
      <c r="Y230" s="109">
        <v>10.75</v>
      </c>
      <c r="Z230" s="109">
        <v>54.699999999999996</v>
      </c>
      <c r="AA230" s="109">
        <v>20</v>
      </c>
      <c r="AB230" s="109">
        <v>30</v>
      </c>
      <c r="AC230" s="109">
        <v>10.75</v>
      </c>
      <c r="AD230" s="109">
        <v>36</v>
      </c>
      <c r="AE230" s="109">
        <v>16.399999999999999</v>
      </c>
      <c r="AF230" s="108"/>
      <c r="AG230" s="109">
        <v>19</v>
      </c>
      <c r="AH230" s="109">
        <v>25.5</v>
      </c>
      <c r="AI230" s="109">
        <v>23.5</v>
      </c>
      <c r="AJ230" s="109">
        <v>27.6</v>
      </c>
      <c r="AK230" s="109">
        <v>6.5</v>
      </c>
      <c r="AL230" s="109">
        <v>6</v>
      </c>
      <c r="AM230" s="109">
        <v>26</v>
      </c>
      <c r="AN230" s="108"/>
      <c r="AO230" s="109">
        <v>11</v>
      </c>
      <c r="AP230" s="109">
        <v>63.300000000000004</v>
      </c>
      <c r="AQ230" s="109">
        <v>31.95</v>
      </c>
      <c r="AR230" s="109">
        <v>23</v>
      </c>
      <c r="AS230" s="109">
        <v>36.200000000000003</v>
      </c>
      <c r="AT230" s="109">
        <v>1.0249999999999999</v>
      </c>
      <c r="AU230" s="109">
        <v>37.099999999999994</v>
      </c>
      <c r="AV230" s="109">
        <v>80.225000000000009</v>
      </c>
      <c r="AW230" s="109">
        <v>35.799999999999997</v>
      </c>
      <c r="AX230" s="108"/>
      <c r="AY230" s="108"/>
      <c r="AZ230" s="108"/>
      <c r="BA230" s="109">
        <v>22.625</v>
      </c>
      <c r="BB230" s="109">
        <v>10.35</v>
      </c>
      <c r="BC230" s="109">
        <v>36.5</v>
      </c>
      <c r="BD230" s="109">
        <v>49.9</v>
      </c>
      <c r="BE230" s="108"/>
      <c r="BF230" s="108"/>
      <c r="BG230" s="109">
        <v>27</v>
      </c>
      <c r="BH230" s="109">
        <v>5.6</v>
      </c>
      <c r="BI230" s="109">
        <v>5</v>
      </c>
      <c r="BJ230" s="109">
        <v>22.325000000000003</v>
      </c>
      <c r="BK230" s="110"/>
    </row>
    <row r="231" spans="1:63">
      <c r="A231" s="83" t="s">
        <v>834</v>
      </c>
      <c r="B231" s="107">
        <v>143</v>
      </c>
      <c r="C231" s="108"/>
      <c r="D231" s="108"/>
      <c r="E231" s="109">
        <v>34</v>
      </c>
      <c r="F231" s="109">
        <v>35</v>
      </c>
      <c r="G231" s="108"/>
      <c r="H231" s="109">
        <v>56</v>
      </c>
      <c r="I231" s="109">
        <v>39</v>
      </c>
      <c r="J231" s="108"/>
      <c r="K231" s="109">
        <v>75</v>
      </c>
      <c r="L231" s="108"/>
      <c r="M231" s="109">
        <v>54</v>
      </c>
      <c r="N231" s="108"/>
      <c r="O231" s="109">
        <v>100</v>
      </c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9">
        <v>77</v>
      </c>
      <c r="AC231" s="108"/>
      <c r="AD231" s="108"/>
      <c r="AE231" s="108"/>
      <c r="AF231" s="108"/>
      <c r="AG231" s="109">
        <v>70</v>
      </c>
      <c r="AH231" s="108"/>
      <c r="AI231" s="108"/>
      <c r="AJ231" s="109">
        <v>66</v>
      </c>
      <c r="AK231" s="108"/>
      <c r="AL231" s="108"/>
      <c r="AM231" s="109">
        <v>73</v>
      </c>
      <c r="AN231" s="108"/>
      <c r="AO231" s="108"/>
      <c r="AP231" s="108"/>
      <c r="AQ231" s="108"/>
      <c r="AR231" s="108"/>
      <c r="AS231" s="109">
        <v>12470</v>
      </c>
      <c r="AT231" s="108"/>
      <c r="AU231" s="109">
        <v>7680</v>
      </c>
      <c r="AV231" s="108"/>
      <c r="AW231" s="108"/>
      <c r="AX231" s="109">
        <v>23</v>
      </c>
      <c r="AY231" s="108"/>
      <c r="AZ231" s="108"/>
      <c r="BA231" s="109">
        <v>88</v>
      </c>
      <c r="BB231" s="108"/>
      <c r="BC231" s="109">
        <v>72</v>
      </c>
      <c r="BD231" s="108"/>
      <c r="BE231" s="108"/>
      <c r="BF231" s="108"/>
      <c r="BG231" s="108"/>
      <c r="BH231" s="108"/>
      <c r="BI231" s="108"/>
      <c r="BJ231" s="108"/>
      <c r="BK231" s="110"/>
    </row>
    <row r="234" spans="1:63">
      <c r="A234" s="99"/>
    </row>
  </sheetData>
  <autoFilter ref="A5:BK5"/>
  <mergeCells count="32">
    <mergeCell ref="AG3:AH3"/>
    <mergeCell ref="B1:BK1"/>
    <mergeCell ref="B2:M2"/>
    <mergeCell ref="N2:W2"/>
    <mergeCell ref="X2:AF2"/>
    <mergeCell ref="AG2:BK2"/>
    <mergeCell ref="B3:D3"/>
    <mergeCell ref="E3:G3"/>
    <mergeCell ref="H3:J3"/>
    <mergeCell ref="K3:L3"/>
    <mergeCell ref="O3:P3"/>
    <mergeCell ref="Q3:W3"/>
    <mergeCell ref="X3:Y3"/>
    <mergeCell ref="Z3:AA3"/>
    <mergeCell ref="AB3:AC3"/>
    <mergeCell ref="AD3:AF3"/>
    <mergeCell ref="E4:F4"/>
    <mergeCell ref="H4:I4"/>
    <mergeCell ref="K4:L4"/>
    <mergeCell ref="T4:W4"/>
    <mergeCell ref="AB4:AC4"/>
    <mergeCell ref="BE4:BK4"/>
    <mergeCell ref="AJ3:AL3"/>
    <mergeCell ref="AN3:AQ3"/>
    <mergeCell ref="AR3:AT3"/>
    <mergeCell ref="AU3:AV3"/>
    <mergeCell ref="AW3:BK3"/>
    <mergeCell ref="AE4:AF4"/>
    <mergeCell ref="AJ4:AK4"/>
    <mergeCell ref="AP4:AQ4"/>
    <mergeCell ref="AW4:BB4"/>
    <mergeCell ref="BC4:B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17" sqref="E17"/>
    </sheetView>
  </sheetViews>
  <sheetFormatPr defaultRowHeight="15"/>
  <cols>
    <col min="1" max="1" width="6.140625" style="43" customWidth="1"/>
    <col min="2" max="2" width="15.85546875" style="62" customWidth="1"/>
    <col min="3" max="3" width="21.5703125" style="63" customWidth="1"/>
    <col min="4" max="4" width="10.7109375" style="43" hidden="1" customWidth="1"/>
    <col min="5" max="5" width="46.85546875" style="62" customWidth="1"/>
    <col min="6" max="16384" width="9.140625" style="43"/>
  </cols>
  <sheetData>
    <row r="1" spans="1:5">
      <c r="A1" s="132" t="s">
        <v>190</v>
      </c>
      <c r="B1" s="132"/>
      <c r="C1" s="132"/>
      <c r="D1" s="132"/>
      <c r="E1" s="132"/>
    </row>
    <row r="2" spans="1:5" s="46" customFormat="1">
      <c r="A2" s="44" t="s">
        <v>191</v>
      </c>
      <c r="B2" s="45" t="s">
        <v>1</v>
      </c>
      <c r="C2" s="44" t="s">
        <v>2</v>
      </c>
      <c r="D2" s="44" t="s">
        <v>192</v>
      </c>
      <c r="E2" s="44" t="s">
        <v>193</v>
      </c>
    </row>
    <row r="3" spans="1:5">
      <c r="A3" s="47">
        <v>1</v>
      </c>
      <c r="B3" s="48" t="s">
        <v>194</v>
      </c>
      <c r="C3" s="48" t="s">
        <v>34</v>
      </c>
      <c r="D3" s="49" t="s">
        <v>35</v>
      </c>
      <c r="E3" s="50" t="s">
        <v>36</v>
      </c>
    </row>
    <row r="4" spans="1:5">
      <c r="A4" s="51">
        <v>2</v>
      </c>
      <c r="B4" s="52" t="s">
        <v>195</v>
      </c>
      <c r="C4" s="52" t="s">
        <v>196</v>
      </c>
      <c r="D4" s="53" t="s">
        <v>39</v>
      </c>
      <c r="E4" s="54" t="s">
        <v>40</v>
      </c>
    </row>
    <row r="5" spans="1:5">
      <c r="A5" s="51">
        <v>3</v>
      </c>
      <c r="B5" s="52" t="s">
        <v>197</v>
      </c>
      <c r="C5" s="52" t="s">
        <v>42</v>
      </c>
      <c r="D5" s="53" t="s">
        <v>43</v>
      </c>
      <c r="E5" s="54" t="s">
        <v>44</v>
      </c>
    </row>
    <row r="6" spans="1:5">
      <c r="A6" s="51">
        <v>4</v>
      </c>
      <c r="B6" s="52" t="s">
        <v>198</v>
      </c>
      <c r="C6" s="52" t="s">
        <v>46</v>
      </c>
      <c r="D6" s="53" t="s">
        <v>47</v>
      </c>
      <c r="E6" s="54" t="s">
        <v>48</v>
      </c>
    </row>
    <row r="7" spans="1:5">
      <c r="A7" s="51">
        <v>5</v>
      </c>
      <c r="B7" s="52" t="s">
        <v>195</v>
      </c>
      <c r="C7" s="52" t="s">
        <v>196</v>
      </c>
      <c r="D7" s="53" t="s">
        <v>49</v>
      </c>
      <c r="E7" s="54" t="s">
        <v>50</v>
      </c>
    </row>
    <row r="8" spans="1:5">
      <c r="A8" s="51">
        <v>6</v>
      </c>
      <c r="B8" s="52" t="s">
        <v>195</v>
      </c>
      <c r="C8" s="52" t="s">
        <v>196</v>
      </c>
      <c r="D8" s="53" t="s">
        <v>51</v>
      </c>
      <c r="E8" s="54" t="s">
        <v>52</v>
      </c>
    </row>
    <row r="9" spans="1:5">
      <c r="A9" s="51">
        <v>7</v>
      </c>
      <c r="B9" s="52" t="s">
        <v>195</v>
      </c>
      <c r="C9" s="52" t="s">
        <v>196</v>
      </c>
      <c r="D9" s="53" t="s">
        <v>53</v>
      </c>
      <c r="E9" s="54" t="s">
        <v>54</v>
      </c>
    </row>
    <row r="10" spans="1:5">
      <c r="A10" s="51">
        <v>8</v>
      </c>
      <c r="B10" s="52" t="s">
        <v>198</v>
      </c>
      <c r="C10" s="52" t="s">
        <v>61</v>
      </c>
      <c r="D10" s="53" t="s">
        <v>62</v>
      </c>
      <c r="E10" s="54" t="s">
        <v>63</v>
      </c>
    </row>
    <row r="11" spans="1:5">
      <c r="A11" s="51">
        <v>9</v>
      </c>
      <c r="B11" s="52" t="s">
        <v>195</v>
      </c>
      <c r="C11" s="52" t="s">
        <v>72</v>
      </c>
      <c r="D11" s="53" t="s">
        <v>73</v>
      </c>
      <c r="E11" s="54" t="s">
        <v>836</v>
      </c>
    </row>
    <row r="12" spans="1:5">
      <c r="A12" s="51">
        <v>10</v>
      </c>
      <c r="B12" s="52" t="s">
        <v>195</v>
      </c>
      <c r="C12" s="52" t="s">
        <v>75</v>
      </c>
      <c r="D12" s="53" t="s">
        <v>76</v>
      </c>
      <c r="E12" s="54" t="s">
        <v>77</v>
      </c>
    </row>
    <row r="13" spans="1:5">
      <c r="A13" s="51">
        <v>11</v>
      </c>
      <c r="B13" s="52" t="s">
        <v>194</v>
      </c>
      <c r="C13" s="52" t="s">
        <v>78</v>
      </c>
      <c r="D13" s="53" t="s">
        <v>79</v>
      </c>
      <c r="E13" s="54" t="s">
        <v>80</v>
      </c>
    </row>
    <row r="14" spans="1:5">
      <c r="A14" s="51">
        <v>12</v>
      </c>
      <c r="B14" s="52" t="s">
        <v>195</v>
      </c>
      <c r="C14" s="52" t="s">
        <v>81</v>
      </c>
      <c r="D14" s="53" t="s">
        <v>82</v>
      </c>
      <c r="E14" s="54" t="s">
        <v>83</v>
      </c>
    </row>
    <row r="15" spans="1:5">
      <c r="A15" s="51">
        <v>13</v>
      </c>
      <c r="B15" s="52" t="s">
        <v>195</v>
      </c>
      <c r="C15" s="52" t="s">
        <v>84</v>
      </c>
      <c r="D15" s="53" t="s">
        <v>85</v>
      </c>
      <c r="E15" s="54" t="s">
        <v>86</v>
      </c>
    </row>
    <row r="16" spans="1:5">
      <c r="A16" s="51">
        <v>14</v>
      </c>
      <c r="B16" s="52" t="s">
        <v>197</v>
      </c>
      <c r="C16" s="52" t="s">
        <v>42</v>
      </c>
      <c r="D16" s="53" t="s">
        <v>87</v>
      </c>
      <c r="E16" s="54" t="s">
        <v>88</v>
      </c>
    </row>
    <row r="17" spans="1:5">
      <c r="A17" s="51">
        <v>15</v>
      </c>
      <c r="B17" s="52" t="s">
        <v>197</v>
      </c>
      <c r="C17" s="52" t="s">
        <v>89</v>
      </c>
      <c r="D17" s="53">
        <v>341734179</v>
      </c>
      <c r="E17" s="54" t="s">
        <v>90</v>
      </c>
    </row>
    <row r="18" spans="1:5">
      <c r="A18" s="51">
        <v>16</v>
      </c>
      <c r="B18" s="52" t="s">
        <v>195</v>
      </c>
      <c r="C18" s="52" t="s">
        <v>81</v>
      </c>
      <c r="D18" s="53" t="s">
        <v>91</v>
      </c>
      <c r="E18" s="54" t="s">
        <v>92</v>
      </c>
    </row>
    <row r="19" spans="1:5">
      <c r="A19" s="51">
        <v>17</v>
      </c>
      <c r="B19" s="55" t="s">
        <v>197</v>
      </c>
      <c r="C19" s="55" t="s">
        <v>67</v>
      </c>
      <c r="D19" s="56" t="s">
        <v>93</v>
      </c>
      <c r="E19" s="57" t="s">
        <v>182</v>
      </c>
    </row>
    <row r="20" spans="1:5">
      <c r="A20" s="51">
        <v>18</v>
      </c>
      <c r="B20" s="55" t="s">
        <v>197</v>
      </c>
      <c r="C20" s="55" t="s">
        <v>67</v>
      </c>
      <c r="D20" s="56"/>
      <c r="E20" s="57" t="s">
        <v>199</v>
      </c>
    </row>
    <row r="21" spans="1:5">
      <c r="A21" s="51">
        <v>19</v>
      </c>
      <c r="B21" s="55" t="s">
        <v>198</v>
      </c>
      <c r="C21" s="55" t="s">
        <v>95</v>
      </c>
      <c r="D21" s="56" t="s">
        <v>96</v>
      </c>
      <c r="E21" s="57" t="s">
        <v>97</v>
      </c>
    </row>
    <row r="22" spans="1:5">
      <c r="A22" s="51">
        <v>20</v>
      </c>
      <c r="B22" s="55" t="s">
        <v>195</v>
      </c>
      <c r="C22" s="55" t="s">
        <v>98</v>
      </c>
      <c r="D22" s="56" t="s">
        <v>99</v>
      </c>
      <c r="E22" s="57" t="s">
        <v>100</v>
      </c>
    </row>
    <row r="23" spans="1:5">
      <c r="A23" s="51">
        <v>21</v>
      </c>
      <c r="B23" s="55" t="s">
        <v>197</v>
      </c>
      <c r="C23" s="55" t="s">
        <v>89</v>
      </c>
      <c r="D23" s="56" t="s">
        <v>101</v>
      </c>
      <c r="E23" s="57" t="s">
        <v>102</v>
      </c>
    </row>
    <row r="24" spans="1:5">
      <c r="A24" s="51">
        <v>22</v>
      </c>
      <c r="B24" s="55" t="s">
        <v>194</v>
      </c>
      <c r="C24" s="55" t="s">
        <v>64</v>
      </c>
      <c r="D24" s="56" t="s">
        <v>103</v>
      </c>
      <c r="E24" s="57" t="s">
        <v>104</v>
      </c>
    </row>
    <row r="25" spans="1:5">
      <c r="A25" s="51">
        <v>23</v>
      </c>
      <c r="B25" s="55" t="s">
        <v>195</v>
      </c>
      <c r="C25" s="55" t="s">
        <v>105</v>
      </c>
      <c r="D25" s="56" t="s">
        <v>106</v>
      </c>
      <c r="E25" s="57" t="s">
        <v>200</v>
      </c>
    </row>
    <row r="26" spans="1:5">
      <c r="A26" s="51">
        <v>24</v>
      </c>
      <c r="B26" s="55" t="s">
        <v>195</v>
      </c>
      <c r="C26" s="55" t="s">
        <v>105</v>
      </c>
      <c r="D26" s="56"/>
      <c r="E26" s="57" t="s">
        <v>201</v>
      </c>
    </row>
    <row r="27" spans="1:5">
      <c r="A27" s="51">
        <v>25</v>
      </c>
      <c r="B27" s="55" t="s">
        <v>197</v>
      </c>
      <c r="C27" s="55" t="s">
        <v>69</v>
      </c>
      <c r="D27" s="56" t="s">
        <v>108</v>
      </c>
      <c r="E27" s="57" t="s">
        <v>109</v>
      </c>
    </row>
    <row r="28" spans="1:5">
      <c r="A28" s="51">
        <v>26</v>
      </c>
      <c r="B28" s="55" t="s">
        <v>197</v>
      </c>
      <c r="C28" s="55" t="s">
        <v>110</v>
      </c>
      <c r="D28" s="56" t="s">
        <v>111</v>
      </c>
      <c r="E28" s="57" t="s">
        <v>112</v>
      </c>
    </row>
    <row r="29" spans="1:5">
      <c r="A29" s="58">
        <v>27</v>
      </c>
      <c r="B29" s="59" t="s">
        <v>194</v>
      </c>
      <c r="C29" s="59" t="s">
        <v>116</v>
      </c>
      <c r="D29" s="60" t="s">
        <v>117</v>
      </c>
      <c r="E29" s="61" t="s">
        <v>118</v>
      </c>
    </row>
  </sheetData>
  <autoFilter ref="A2:E30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K11" sqref="K11"/>
    </sheetView>
  </sheetViews>
  <sheetFormatPr defaultRowHeight="15"/>
  <cols>
    <col min="1" max="1" width="5.7109375" customWidth="1"/>
    <col min="2" max="2" width="35.85546875" customWidth="1"/>
    <col min="3" max="7" width="15.7109375" customWidth="1"/>
  </cols>
  <sheetData>
    <row r="1" spans="1:7">
      <c r="A1" s="153" t="s">
        <v>867</v>
      </c>
      <c r="B1" s="154"/>
      <c r="C1" s="154"/>
      <c r="D1" s="154"/>
      <c r="E1" s="154"/>
      <c r="F1" s="154"/>
      <c r="G1" s="154"/>
    </row>
    <row r="3" spans="1:7" ht="48" customHeight="1">
      <c r="A3" s="148" t="s">
        <v>868</v>
      </c>
      <c r="B3" s="148" t="s">
        <v>869</v>
      </c>
      <c r="C3" s="148" t="s">
        <v>870</v>
      </c>
      <c r="D3" s="148" t="s">
        <v>871</v>
      </c>
      <c r="E3" s="148" t="s">
        <v>872</v>
      </c>
      <c r="F3" s="148" t="s">
        <v>873</v>
      </c>
      <c r="G3" s="148" t="s">
        <v>874</v>
      </c>
    </row>
    <row r="4" spans="1:7">
      <c r="A4" s="149" t="s">
        <v>875</v>
      </c>
      <c r="B4" s="150" t="s">
        <v>822</v>
      </c>
      <c r="C4" s="149">
        <v>0</v>
      </c>
      <c r="D4" s="149">
        <v>0</v>
      </c>
      <c r="E4" s="149">
        <v>0</v>
      </c>
      <c r="F4" s="149">
        <v>0</v>
      </c>
      <c r="G4" s="149">
        <v>1</v>
      </c>
    </row>
    <row r="5" spans="1:7">
      <c r="A5" s="149" t="s">
        <v>876</v>
      </c>
      <c r="B5" s="150" t="s">
        <v>812</v>
      </c>
      <c r="C5" s="149">
        <v>0</v>
      </c>
      <c r="D5" s="149">
        <v>0</v>
      </c>
      <c r="E5" s="149">
        <v>0</v>
      </c>
      <c r="F5" s="149">
        <v>0</v>
      </c>
      <c r="G5" s="149">
        <v>2</v>
      </c>
    </row>
    <row r="6" spans="1:7">
      <c r="A6" s="149" t="s">
        <v>877</v>
      </c>
      <c r="B6" s="150" t="s">
        <v>818</v>
      </c>
      <c r="C6" s="149">
        <v>1</v>
      </c>
      <c r="D6" s="149">
        <v>1</v>
      </c>
      <c r="E6" s="149">
        <v>1</v>
      </c>
      <c r="F6" s="149">
        <v>0</v>
      </c>
      <c r="G6" s="149">
        <v>1</v>
      </c>
    </row>
    <row r="7" spans="1:7">
      <c r="A7" s="149" t="s">
        <v>878</v>
      </c>
      <c r="B7" s="150" t="s">
        <v>208</v>
      </c>
      <c r="C7" s="149">
        <v>1</v>
      </c>
      <c r="D7" s="149">
        <v>1</v>
      </c>
      <c r="E7" s="149">
        <v>1</v>
      </c>
      <c r="F7" s="149">
        <v>1</v>
      </c>
      <c r="G7" s="149">
        <v>6</v>
      </c>
    </row>
    <row r="8" spans="1:7">
      <c r="A8" s="149" t="s">
        <v>879</v>
      </c>
      <c r="B8" s="150" t="s">
        <v>816</v>
      </c>
      <c r="C8" s="149">
        <v>0</v>
      </c>
      <c r="D8" s="149">
        <v>0</v>
      </c>
      <c r="E8" s="149">
        <v>0</v>
      </c>
      <c r="F8" s="149">
        <v>0</v>
      </c>
      <c r="G8" s="149">
        <v>1</v>
      </c>
    </row>
    <row r="9" spans="1:7">
      <c r="A9" s="149" t="s">
        <v>880</v>
      </c>
      <c r="B9" s="150" t="s">
        <v>824</v>
      </c>
      <c r="C9" s="149">
        <v>0</v>
      </c>
      <c r="D9" s="149">
        <v>0</v>
      </c>
      <c r="E9" s="149">
        <v>0</v>
      </c>
      <c r="F9" s="149">
        <v>0</v>
      </c>
      <c r="G9" s="149">
        <v>2</v>
      </c>
    </row>
    <row r="10" spans="1:7">
      <c r="A10" s="149" t="s">
        <v>881</v>
      </c>
      <c r="B10" s="150" t="s">
        <v>825</v>
      </c>
      <c r="C10" s="149">
        <v>0</v>
      </c>
      <c r="D10" s="149">
        <v>0</v>
      </c>
      <c r="E10" s="149">
        <v>0</v>
      </c>
      <c r="F10" s="149">
        <v>0</v>
      </c>
      <c r="G10" s="149">
        <v>1</v>
      </c>
    </row>
    <row r="11" spans="1:7">
      <c r="A11" s="149" t="s">
        <v>882</v>
      </c>
      <c r="B11" s="150" t="s">
        <v>826</v>
      </c>
      <c r="C11" s="149">
        <v>0</v>
      </c>
      <c r="D11" s="149">
        <v>0</v>
      </c>
      <c r="E11" s="149">
        <v>0</v>
      </c>
      <c r="F11" s="149">
        <v>0</v>
      </c>
      <c r="G11" s="149">
        <v>2</v>
      </c>
    </row>
    <row r="12" spans="1:7">
      <c r="A12" s="149" t="s">
        <v>883</v>
      </c>
      <c r="B12" s="150" t="s">
        <v>815</v>
      </c>
      <c r="C12" s="149">
        <v>0</v>
      </c>
      <c r="D12" s="149">
        <v>0</v>
      </c>
      <c r="E12" s="149">
        <v>0</v>
      </c>
      <c r="F12" s="149">
        <v>0</v>
      </c>
      <c r="G12" s="149">
        <v>1</v>
      </c>
    </row>
    <row r="13" spans="1:7">
      <c r="A13" s="149" t="s">
        <v>884</v>
      </c>
      <c r="B13" s="150" t="s">
        <v>823</v>
      </c>
      <c r="C13" s="149">
        <v>0</v>
      </c>
      <c r="D13" s="149">
        <v>0</v>
      </c>
      <c r="E13" s="149">
        <v>0</v>
      </c>
      <c r="F13" s="149">
        <v>0</v>
      </c>
      <c r="G13" s="149">
        <v>1</v>
      </c>
    </row>
    <row r="14" spans="1:7">
      <c r="A14" s="149" t="s">
        <v>885</v>
      </c>
      <c r="B14" s="150" t="s">
        <v>810</v>
      </c>
      <c r="C14" s="149">
        <v>1</v>
      </c>
      <c r="D14" s="149">
        <v>1</v>
      </c>
      <c r="E14" s="149">
        <v>1</v>
      </c>
      <c r="F14" s="149">
        <v>0</v>
      </c>
      <c r="G14" s="149">
        <v>2</v>
      </c>
    </row>
    <row r="15" spans="1:7">
      <c r="A15" s="149" t="s">
        <v>886</v>
      </c>
      <c r="B15" s="150" t="s">
        <v>887</v>
      </c>
      <c r="C15" s="149">
        <v>0</v>
      </c>
      <c r="D15" s="149">
        <v>0</v>
      </c>
      <c r="E15" s="149">
        <v>0</v>
      </c>
      <c r="F15" s="149">
        <v>0</v>
      </c>
      <c r="G15" s="149">
        <v>2</v>
      </c>
    </row>
    <row r="16" spans="1:7">
      <c r="A16" s="149" t="s">
        <v>888</v>
      </c>
      <c r="B16" s="150" t="s">
        <v>817</v>
      </c>
      <c r="C16" s="149">
        <v>1</v>
      </c>
      <c r="D16" s="149">
        <v>1</v>
      </c>
      <c r="E16" s="149">
        <v>1</v>
      </c>
      <c r="F16" s="149">
        <v>0</v>
      </c>
      <c r="G16" s="149">
        <v>2</v>
      </c>
    </row>
    <row r="17" spans="1:7">
      <c r="A17" s="149" t="s">
        <v>889</v>
      </c>
      <c r="B17" s="150" t="s">
        <v>827</v>
      </c>
      <c r="C17" s="149">
        <v>0</v>
      </c>
      <c r="D17" s="149">
        <v>0</v>
      </c>
      <c r="E17" s="149">
        <v>0</v>
      </c>
      <c r="F17" s="149">
        <v>0</v>
      </c>
      <c r="G17" s="149">
        <v>1</v>
      </c>
    </row>
    <row r="18" spans="1:7">
      <c r="A18" s="149" t="s">
        <v>890</v>
      </c>
      <c r="B18" s="150" t="s">
        <v>819</v>
      </c>
      <c r="C18" s="149">
        <v>1</v>
      </c>
      <c r="D18" s="149">
        <v>1</v>
      </c>
      <c r="E18" s="149">
        <v>1</v>
      </c>
      <c r="F18" s="149">
        <v>0</v>
      </c>
      <c r="G18" s="149">
        <v>1</v>
      </c>
    </row>
    <row r="19" spans="1:7">
      <c r="A19" s="149" t="s">
        <v>891</v>
      </c>
      <c r="B19" s="150" t="s">
        <v>820</v>
      </c>
      <c r="C19" s="149">
        <v>0</v>
      </c>
      <c r="D19" s="149">
        <v>0</v>
      </c>
      <c r="E19" s="149">
        <v>0</v>
      </c>
      <c r="F19" s="149">
        <v>0</v>
      </c>
      <c r="G19" s="149">
        <v>2</v>
      </c>
    </row>
    <row r="20" spans="1:7">
      <c r="A20" s="149" t="s">
        <v>892</v>
      </c>
      <c r="B20" s="150" t="s">
        <v>828</v>
      </c>
      <c r="C20" s="149">
        <v>1</v>
      </c>
      <c r="D20" s="149">
        <v>1</v>
      </c>
      <c r="E20" s="149">
        <v>0</v>
      </c>
      <c r="F20" s="149">
        <v>0</v>
      </c>
      <c r="G20" s="149">
        <v>1</v>
      </c>
    </row>
    <row r="21" spans="1:7">
      <c r="A21" s="149" t="s">
        <v>893</v>
      </c>
      <c r="B21" s="150" t="s">
        <v>814</v>
      </c>
      <c r="C21" s="149">
        <v>0</v>
      </c>
      <c r="D21" s="149">
        <v>0</v>
      </c>
      <c r="E21" s="149">
        <v>0</v>
      </c>
      <c r="F21" s="149">
        <v>0</v>
      </c>
      <c r="G21" s="149">
        <v>1</v>
      </c>
    </row>
    <row r="22" spans="1:7">
      <c r="A22" s="149" t="s">
        <v>894</v>
      </c>
      <c r="B22" s="150" t="s">
        <v>813</v>
      </c>
      <c r="C22" s="149">
        <v>0</v>
      </c>
      <c r="D22" s="149">
        <v>0</v>
      </c>
      <c r="E22" s="149">
        <v>0</v>
      </c>
      <c r="F22" s="149">
        <v>0</v>
      </c>
      <c r="G22" s="149">
        <v>2</v>
      </c>
    </row>
    <row r="23" spans="1:7">
      <c r="A23" s="149" t="s">
        <v>895</v>
      </c>
      <c r="B23" s="150" t="s">
        <v>821</v>
      </c>
      <c r="C23" s="149">
        <v>1</v>
      </c>
      <c r="D23" s="149">
        <v>1</v>
      </c>
      <c r="E23" s="149">
        <v>0</v>
      </c>
      <c r="F23" s="149">
        <v>0</v>
      </c>
      <c r="G23" s="149">
        <v>1</v>
      </c>
    </row>
    <row r="24" spans="1:7">
      <c r="A24" s="149" t="s">
        <v>896</v>
      </c>
      <c r="B24" s="150" t="s">
        <v>897</v>
      </c>
      <c r="C24" s="149">
        <v>0</v>
      </c>
      <c r="D24" s="149">
        <v>0</v>
      </c>
      <c r="E24" s="149">
        <v>0</v>
      </c>
      <c r="F24" s="149">
        <v>0</v>
      </c>
      <c r="G24" s="149">
        <v>0</v>
      </c>
    </row>
    <row r="25" spans="1:7" s="72" customFormat="1">
      <c r="A25" s="155" t="s">
        <v>898</v>
      </c>
      <c r="B25" s="155"/>
      <c r="C25" s="156">
        <v>7</v>
      </c>
      <c r="D25" s="156">
        <v>7</v>
      </c>
      <c r="E25" s="156">
        <v>5</v>
      </c>
      <c r="F25" s="156">
        <v>1</v>
      </c>
      <c r="G25" s="156">
        <v>33</v>
      </c>
    </row>
  </sheetData>
  <mergeCells count="2">
    <mergeCell ref="A1:G1"/>
    <mergeCell ref="A25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K9" sqref="K9"/>
    </sheetView>
  </sheetViews>
  <sheetFormatPr defaultRowHeight="15"/>
  <cols>
    <col min="1" max="1" width="5.85546875" customWidth="1"/>
    <col min="2" max="2" width="32.7109375" customWidth="1"/>
    <col min="3" max="6" width="23.85546875" customWidth="1"/>
    <col min="7" max="7" width="10.140625" customWidth="1"/>
  </cols>
  <sheetData>
    <row r="1" spans="1:7" ht="15" customHeight="1">
      <c r="A1" s="153" t="s">
        <v>899</v>
      </c>
      <c r="B1" s="154"/>
      <c r="C1" s="154"/>
      <c r="D1" s="154"/>
      <c r="E1" s="154"/>
      <c r="F1" s="154"/>
      <c r="G1" s="157"/>
    </row>
    <row r="3" spans="1:7">
      <c r="A3" s="158"/>
      <c r="B3" s="158"/>
      <c r="C3" s="158"/>
      <c r="D3" s="158"/>
      <c r="E3" s="158"/>
      <c r="F3" s="158"/>
    </row>
    <row r="4" spans="1:7" ht="40.5" customHeight="1">
      <c r="A4" s="148" t="s">
        <v>900</v>
      </c>
      <c r="B4" s="148" t="s">
        <v>869</v>
      </c>
      <c r="C4" s="148" t="s">
        <v>901</v>
      </c>
      <c r="D4" s="148" t="s">
        <v>902</v>
      </c>
      <c r="E4" s="148" t="s">
        <v>903</v>
      </c>
      <c r="F4" s="148" t="s">
        <v>904</v>
      </c>
    </row>
    <row r="5" spans="1:7">
      <c r="A5" s="149" t="s">
        <v>875</v>
      </c>
      <c r="B5" s="150" t="s">
        <v>822</v>
      </c>
      <c r="C5" s="149">
        <v>1</v>
      </c>
      <c r="D5" s="149">
        <v>0</v>
      </c>
      <c r="E5" s="149">
        <v>0</v>
      </c>
      <c r="F5" s="149">
        <v>0</v>
      </c>
    </row>
    <row r="6" spans="1:7">
      <c r="A6" s="149" t="s">
        <v>876</v>
      </c>
      <c r="B6" s="150" t="s">
        <v>812</v>
      </c>
      <c r="C6" s="149">
        <v>2</v>
      </c>
      <c r="D6" s="149">
        <v>0</v>
      </c>
      <c r="E6" s="149">
        <v>0</v>
      </c>
      <c r="F6" s="149">
        <v>0</v>
      </c>
    </row>
    <row r="7" spans="1:7">
      <c r="A7" s="149" t="s">
        <v>877</v>
      </c>
      <c r="B7" s="150" t="s">
        <v>818</v>
      </c>
      <c r="C7" s="149">
        <v>1</v>
      </c>
      <c r="D7" s="149">
        <v>0</v>
      </c>
      <c r="E7" s="149">
        <v>0</v>
      </c>
      <c r="F7" s="149">
        <v>0</v>
      </c>
    </row>
    <row r="8" spans="1:7">
      <c r="A8" s="159" t="s">
        <v>878</v>
      </c>
      <c r="B8" s="160" t="s">
        <v>208</v>
      </c>
      <c r="C8" s="159">
        <v>7</v>
      </c>
      <c r="D8" s="159">
        <v>3</v>
      </c>
      <c r="E8" s="159">
        <v>2</v>
      </c>
      <c r="F8" s="149" t="s">
        <v>905</v>
      </c>
    </row>
    <row r="9" spans="1:7">
      <c r="A9" s="159"/>
      <c r="B9" s="160"/>
      <c r="C9" s="159"/>
      <c r="D9" s="159"/>
      <c r="E9" s="159"/>
      <c r="F9" s="149" t="s">
        <v>906</v>
      </c>
    </row>
    <row r="10" spans="1:7">
      <c r="A10" s="149" t="s">
        <v>879</v>
      </c>
      <c r="B10" s="150" t="s">
        <v>816</v>
      </c>
      <c r="C10" s="149">
        <v>1</v>
      </c>
      <c r="D10" s="149">
        <v>0</v>
      </c>
      <c r="E10" s="149">
        <v>0</v>
      </c>
      <c r="F10" s="149">
        <v>0</v>
      </c>
    </row>
    <row r="11" spans="1:7">
      <c r="A11" s="149" t="s">
        <v>880</v>
      </c>
      <c r="B11" s="150" t="s">
        <v>824</v>
      </c>
      <c r="C11" s="149">
        <v>2</v>
      </c>
      <c r="D11" s="149">
        <v>0</v>
      </c>
      <c r="E11" s="149">
        <v>0</v>
      </c>
      <c r="F11" s="149">
        <v>0</v>
      </c>
    </row>
    <row r="12" spans="1:7">
      <c r="A12" s="149" t="s">
        <v>881</v>
      </c>
      <c r="B12" s="150" t="s">
        <v>825</v>
      </c>
      <c r="C12" s="149">
        <v>1</v>
      </c>
      <c r="D12" s="149">
        <v>0</v>
      </c>
      <c r="E12" s="149">
        <v>0</v>
      </c>
      <c r="F12" s="149">
        <v>0</v>
      </c>
    </row>
    <row r="13" spans="1:7">
      <c r="A13" s="149" t="s">
        <v>882</v>
      </c>
      <c r="B13" s="150" t="s">
        <v>826</v>
      </c>
      <c r="C13" s="149">
        <v>1</v>
      </c>
      <c r="D13" s="149">
        <v>0</v>
      </c>
      <c r="E13" s="149">
        <v>0</v>
      </c>
      <c r="F13" s="149">
        <v>0</v>
      </c>
    </row>
    <row r="14" spans="1:7">
      <c r="A14" s="149" t="s">
        <v>883</v>
      </c>
      <c r="B14" s="150" t="s">
        <v>815</v>
      </c>
      <c r="C14" s="149">
        <v>1</v>
      </c>
      <c r="D14" s="149">
        <v>0</v>
      </c>
      <c r="E14" s="149">
        <v>0</v>
      </c>
      <c r="F14" s="149">
        <v>0</v>
      </c>
    </row>
    <row r="15" spans="1:7">
      <c r="A15" s="149" t="s">
        <v>884</v>
      </c>
      <c r="B15" s="150" t="s">
        <v>823</v>
      </c>
      <c r="C15" s="149">
        <v>1</v>
      </c>
      <c r="D15" s="149">
        <v>0</v>
      </c>
      <c r="E15" s="149">
        <v>0</v>
      </c>
      <c r="F15" s="149">
        <v>0</v>
      </c>
    </row>
    <row r="16" spans="1:7">
      <c r="A16" s="149" t="s">
        <v>885</v>
      </c>
      <c r="B16" s="150" t="s">
        <v>810</v>
      </c>
      <c r="C16" s="149">
        <v>2</v>
      </c>
      <c r="D16" s="149">
        <v>1</v>
      </c>
      <c r="E16" s="149">
        <v>0</v>
      </c>
      <c r="F16" s="149">
        <v>0</v>
      </c>
    </row>
    <row r="17" spans="1:6">
      <c r="A17" s="149" t="s">
        <v>886</v>
      </c>
      <c r="B17" s="150" t="s">
        <v>887</v>
      </c>
      <c r="C17" s="149">
        <v>2</v>
      </c>
      <c r="D17" s="149">
        <v>0</v>
      </c>
      <c r="E17" s="149">
        <v>0</v>
      </c>
      <c r="F17" s="149">
        <v>0</v>
      </c>
    </row>
    <row r="18" spans="1:6">
      <c r="A18" s="149" t="s">
        <v>888</v>
      </c>
      <c r="B18" s="150" t="s">
        <v>817</v>
      </c>
      <c r="C18" s="149">
        <v>1</v>
      </c>
      <c r="D18" s="149">
        <v>1</v>
      </c>
      <c r="E18" s="149">
        <v>0</v>
      </c>
      <c r="F18" s="149">
        <v>0</v>
      </c>
    </row>
    <row r="19" spans="1:6">
      <c r="A19" s="149" t="s">
        <v>889</v>
      </c>
      <c r="B19" s="150" t="s">
        <v>827</v>
      </c>
      <c r="C19" s="149">
        <v>1</v>
      </c>
      <c r="D19" s="149">
        <v>0</v>
      </c>
      <c r="E19" s="149">
        <v>0</v>
      </c>
      <c r="F19" s="149">
        <v>0</v>
      </c>
    </row>
    <row r="20" spans="1:6">
      <c r="A20" s="149" t="s">
        <v>890</v>
      </c>
      <c r="B20" s="150" t="s">
        <v>819</v>
      </c>
      <c r="C20" s="149">
        <v>1</v>
      </c>
      <c r="D20" s="149">
        <v>1</v>
      </c>
      <c r="E20" s="149">
        <v>0</v>
      </c>
      <c r="F20" s="149" t="s">
        <v>907</v>
      </c>
    </row>
    <row r="21" spans="1:6">
      <c r="A21" s="149" t="s">
        <v>891</v>
      </c>
      <c r="B21" s="150" t="s">
        <v>820</v>
      </c>
      <c r="C21" s="149">
        <v>1</v>
      </c>
      <c r="D21" s="149">
        <v>0</v>
      </c>
      <c r="E21" s="149">
        <v>0</v>
      </c>
      <c r="F21" s="149">
        <v>0</v>
      </c>
    </row>
    <row r="22" spans="1:6">
      <c r="A22" s="149" t="s">
        <v>892</v>
      </c>
      <c r="B22" s="150" t="s">
        <v>828</v>
      </c>
      <c r="C22" s="149">
        <v>1</v>
      </c>
      <c r="D22" s="149">
        <v>0</v>
      </c>
      <c r="E22" s="149">
        <v>0</v>
      </c>
      <c r="F22" s="149">
        <v>0</v>
      </c>
    </row>
    <row r="23" spans="1:6">
      <c r="A23" s="149" t="s">
        <v>893</v>
      </c>
      <c r="B23" s="150" t="s">
        <v>814</v>
      </c>
      <c r="C23" s="149">
        <v>1</v>
      </c>
      <c r="D23" s="149">
        <v>0</v>
      </c>
      <c r="E23" s="149">
        <v>0</v>
      </c>
      <c r="F23" s="149">
        <v>0</v>
      </c>
    </row>
    <row r="24" spans="1:6">
      <c r="A24" s="149" t="s">
        <v>894</v>
      </c>
      <c r="B24" s="150" t="s">
        <v>813</v>
      </c>
      <c r="C24" s="149">
        <v>2</v>
      </c>
      <c r="D24" s="149">
        <v>0</v>
      </c>
      <c r="E24" s="149">
        <v>0</v>
      </c>
      <c r="F24" s="149">
        <v>0</v>
      </c>
    </row>
    <row r="25" spans="1:6">
      <c r="A25" s="149" t="s">
        <v>895</v>
      </c>
      <c r="B25" s="150" t="s">
        <v>821</v>
      </c>
      <c r="C25" s="149">
        <v>1</v>
      </c>
      <c r="D25" s="149">
        <v>0</v>
      </c>
      <c r="E25" s="149">
        <v>0</v>
      </c>
      <c r="F25" s="149">
        <v>0</v>
      </c>
    </row>
    <row r="26" spans="1:6">
      <c r="A26" s="149" t="s">
        <v>896</v>
      </c>
      <c r="B26" s="150" t="s">
        <v>897</v>
      </c>
      <c r="C26" s="149">
        <v>0</v>
      </c>
      <c r="D26" s="149">
        <v>0</v>
      </c>
      <c r="E26" s="149">
        <v>0</v>
      </c>
      <c r="F26" s="149">
        <v>0</v>
      </c>
    </row>
    <row r="27" spans="1:6" s="72" customFormat="1">
      <c r="A27" s="155" t="s">
        <v>898</v>
      </c>
      <c r="B27" s="155"/>
      <c r="C27" s="156">
        <v>31</v>
      </c>
      <c r="D27" s="156">
        <v>6</v>
      </c>
      <c r="E27" s="156">
        <v>2</v>
      </c>
      <c r="F27" s="156">
        <v>7</v>
      </c>
    </row>
  </sheetData>
  <mergeCells count="7">
    <mergeCell ref="A27:B27"/>
    <mergeCell ref="A1:F1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3</vt:i4>
      </vt:variant>
    </vt:vector>
  </HeadingPairs>
  <TitlesOfParts>
    <vt:vector size="12" baseType="lpstr">
      <vt:lpstr>Postelje BZZ </vt:lpstr>
      <vt:lpstr>Postelje palijativne ustanove</vt:lpstr>
      <vt:lpstr>bolnički skzz 112020</vt:lpstr>
      <vt:lpstr>bolnički SKZZ</vt:lpstr>
      <vt:lpstr>Mjesta dnevne bolnice</vt:lpstr>
      <vt:lpstr>bolnički SKZZ </vt:lpstr>
      <vt:lpstr>hemodijaliza</vt:lpstr>
      <vt:lpstr>MREŽA TRANSFUZIJSKE DJ. ZA KRV</vt:lpstr>
      <vt:lpstr>MREŽA TRANSPLANTACIJA</vt:lpstr>
      <vt:lpstr>'bolnički SKZZ'!Ispis_naslova</vt:lpstr>
      <vt:lpstr>'Mjesta dnevne bolnice'!Ispis_naslova</vt:lpstr>
      <vt:lpstr>'Postelje BZZ 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 Marina</dc:creator>
  <cp:lastModifiedBy>Abramović Zdravko</cp:lastModifiedBy>
  <dcterms:created xsi:type="dcterms:W3CDTF">2018-01-29T13:35:15Z</dcterms:created>
  <dcterms:modified xsi:type="dcterms:W3CDTF">2026-02-05T09:40:14Z</dcterms:modified>
</cp:coreProperties>
</file>