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_Zajednička nabava_telefonija\2017\PRETHODNO-SAVJETOVANJE\ZA-OBJAVU-FINALNO SA KBC ZAGREB\"/>
    </mc:Choice>
  </mc:AlternateContent>
  <bookViews>
    <workbookView xWindow="0" yWindow="0" windowWidth="20730" windowHeight="11760" activeTab="3"/>
  </bookViews>
  <sheets>
    <sheet name="Opći podaci" sheetId="6" r:id="rId1"/>
    <sheet name="Nepokretna mreža" sheetId="1" r:id="rId2"/>
    <sheet name="Pokretna mreža" sheetId="4" r:id="rId3"/>
    <sheet name="Rekapitulacija" sheetId="7" r:id="rId4"/>
  </sheets>
  <definedNames>
    <definedName name="_Toc400717580" localSheetId="0">'Opći podaci'!#REF!</definedName>
  </definedNames>
  <calcPr calcId="162913"/>
</workbook>
</file>

<file path=xl/calcChain.xml><?xml version="1.0" encoding="utf-8"?>
<calcChain xmlns="http://schemas.openxmlformats.org/spreadsheetml/2006/main">
  <c r="C23" i="7" l="1"/>
  <c r="B23" i="7"/>
  <c r="E58" i="4" l="1"/>
  <c r="E57" i="4"/>
  <c r="E56" i="4"/>
  <c r="E55" i="4"/>
  <c r="E54" i="4"/>
  <c r="E33" i="4"/>
  <c r="E29" i="4" l="1"/>
  <c r="F66" i="4" l="1"/>
  <c r="F67" i="4" s="1"/>
  <c r="C19" i="7" s="1"/>
  <c r="B19" i="7" s="1"/>
  <c r="G22" i="1"/>
  <c r="H47" i="4" l="1"/>
  <c r="H46" i="4"/>
  <c r="H48" i="4" l="1"/>
  <c r="F80" i="4" l="1"/>
  <c r="E73" i="4"/>
  <c r="E72" i="4"/>
  <c r="H43" i="4"/>
  <c r="H42" i="4"/>
  <c r="H39" i="4"/>
  <c r="H36" i="4"/>
  <c r="H33" i="4"/>
  <c r="H32" i="4"/>
  <c r="H29" i="4"/>
  <c r="H28" i="4"/>
  <c r="H17" i="4"/>
  <c r="H18" i="4"/>
  <c r="H19" i="4"/>
  <c r="H20" i="4"/>
  <c r="H16" i="4"/>
  <c r="G7" i="4"/>
  <c r="G8" i="4"/>
  <c r="G9" i="4"/>
  <c r="G10" i="4"/>
  <c r="G6" i="4"/>
  <c r="F49" i="1"/>
  <c r="F45" i="1"/>
  <c r="F46" i="1"/>
  <c r="F47" i="1"/>
  <c r="F44" i="1"/>
  <c r="F40" i="1"/>
  <c r="F41" i="1"/>
  <c r="F42" i="1"/>
  <c r="F39" i="1"/>
  <c r="F36" i="1"/>
  <c r="F37" i="1"/>
  <c r="F35" i="1"/>
  <c r="G23" i="1"/>
  <c r="G24" i="1"/>
  <c r="G25" i="1"/>
  <c r="G26" i="1"/>
  <c r="G27" i="1"/>
  <c r="G21" i="1"/>
  <c r="F10" i="1"/>
  <c r="F11" i="1"/>
  <c r="F12" i="1"/>
  <c r="F13" i="1"/>
  <c r="F14" i="1"/>
  <c r="F15" i="1"/>
  <c r="F9" i="1"/>
  <c r="G28" i="1" l="1"/>
  <c r="C12" i="7" s="1"/>
  <c r="F16" i="1"/>
  <c r="C4" i="7" s="1"/>
  <c r="H30" i="4"/>
  <c r="F50" i="1"/>
  <c r="C13" i="7" s="1"/>
  <c r="B13" i="7" s="1"/>
  <c r="E74" i="4"/>
  <c r="C7" i="7" s="1"/>
  <c r="E59" i="4"/>
  <c r="C6" i="7" s="1"/>
  <c r="H44" i="4"/>
  <c r="H40" i="4"/>
  <c r="H37" i="4"/>
  <c r="H34" i="4"/>
  <c r="I21" i="4"/>
  <c r="C17" i="7" s="1"/>
  <c r="G11" i="4"/>
  <c r="C5" i="7" s="1"/>
  <c r="B17" i="7" l="1"/>
  <c r="C8" i="7"/>
  <c r="C14" i="7"/>
  <c r="B12" i="7"/>
  <c r="B14" i="7" s="1"/>
  <c r="I49" i="4"/>
  <c r="C18" i="7" s="1"/>
  <c r="B18" i="7" s="1"/>
  <c r="F81" i="4"/>
  <c r="C20" i="7" s="1"/>
  <c r="B20" i="7" s="1"/>
  <c r="B21" i="7" l="1"/>
  <c r="B24" i="7" s="1"/>
  <c r="B25" i="7" s="1"/>
  <c r="C21" i="7"/>
  <c r="C24" i="7" s="1"/>
  <c r="C25" i="7" s="1"/>
</calcChain>
</file>

<file path=xl/sharedStrings.xml><?xml version="1.0" encoding="utf-8"?>
<sst xmlns="http://schemas.openxmlformats.org/spreadsheetml/2006/main" count="293" uniqueCount="154">
  <si>
    <t>USLUGA</t>
  </si>
  <si>
    <t>Jed. Mjere</t>
  </si>
  <si>
    <t>Broj priključaka</t>
  </si>
  <si>
    <t>Broj kanala</t>
  </si>
  <si>
    <t>Jedinična cijena (kn)</t>
  </si>
  <si>
    <t>Ukupna cijena</t>
  </si>
  <si>
    <t>(bez PDV-a)</t>
  </si>
  <si>
    <t>a</t>
  </si>
  <si>
    <t>b</t>
  </si>
  <si>
    <t>c</t>
  </si>
  <si>
    <t>d = b * c</t>
  </si>
  <si>
    <t>ISDN PRA</t>
  </si>
  <si>
    <t>priključak</t>
  </si>
  <si>
    <t>ISDN BRA</t>
  </si>
  <si>
    <t xml:space="preserve">Digitalni PBX (CAS) </t>
  </si>
  <si>
    <t>POTS - Analogni telefonski priključak</t>
  </si>
  <si>
    <t>Besplatni 0800 broj</t>
  </si>
  <si>
    <t>komada</t>
  </si>
  <si>
    <t>Prolazno biranje (DDI)</t>
  </si>
  <si>
    <t>broj</t>
  </si>
  <si>
    <t>UKUPNO:</t>
  </si>
  <si>
    <t>Broj mjeseci</t>
  </si>
  <si>
    <t>Ukupna cijena (bez PDV-a)</t>
  </si>
  <si>
    <t>d</t>
  </si>
  <si>
    <t>e = b *  c * d</t>
  </si>
  <si>
    <t xml:space="preserve">ISDN PRA </t>
  </si>
  <si>
    <t>Digitalni PBX (CAS)</t>
  </si>
  <si>
    <t>odredišta</t>
  </si>
  <si>
    <t>Mjesečna količina</t>
  </si>
  <si>
    <t>Jedinična cijena bez PDV-a  (kn/min.)</t>
  </si>
  <si>
    <t xml:space="preserve">Ukupno </t>
  </si>
  <si>
    <t>d=a*b*c</t>
  </si>
  <si>
    <t>Govorni servis - nacionalni promet</t>
  </si>
  <si>
    <t>Pozivi prema fiksnim mrežama</t>
  </si>
  <si>
    <t>minuta</t>
  </si>
  <si>
    <t>Pozivi prema mobilnim mrežama</t>
  </si>
  <si>
    <t>Govorni servis - međunarodni promet</t>
  </si>
  <si>
    <t>Govorni servis – besplatni 0800 broj i posebni brojevi</t>
  </si>
  <si>
    <t xml:space="preserve">Pozivi 0800 iz fiksnih mreža </t>
  </si>
  <si>
    <t>Pozivi 0800 iz mobilnih mreža</t>
  </si>
  <si>
    <t>Posebni brojevi</t>
  </si>
  <si>
    <t>količina/ poziva</t>
  </si>
  <si>
    <t>količina/ minuta</t>
  </si>
  <si>
    <t xml:space="preserve">Uspostava poziva </t>
  </si>
  <si>
    <t>Uspostave poziva</t>
  </si>
  <si>
    <t>količina poziva</t>
  </si>
  <si>
    <t>Jedinica mjere</t>
  </si>
  <si>
    <t>Jedinična cijena</t>
  </si>
  <si>
    <t>UKUPNO bez PDV-a</t>
  </si>
  <si>
    <t>Jednokratne naknade</t>
  </si>
  <si>
    <t>kom</t>
  </si>
  <si>
    <t>Mjesečne naknade</t>
  </si>
  <si>
    <t>2.3. Usluge poziva</t>
  </si>
  <si>
    <t>Govorne usluge </t>
  </si>
  <si>
    <t>min</t>
  </si>
  <si>
    <t>poziv</t>
  </si>
  <si>
    <t xml:space="preserve">Pozivi prema mobilnim mrežama u HR      </t>
  </si>
  <si>
    <t>Naknada za uspostavu poziva prema mobilnim mrežama u HR</t>
  </si>
  <si>
    <t>Pozivi prema fiksnim mrežama u HR </t>
  </si>
  <si>
    <t>Pozivi prema fiksnim mrežama u HR</t>
  </si>
  <si>
    <t>Naknada za uspostavu poziva prema fiksnim mrežama u HR</t>
  </si>
  <si>
    <t xml:space="preserve">Roaming dolazni pozivi </t>
  </si>
  <si>
    <t xml:space="preserve">UKUPNO bez PDV-a </t>
  </si>
  <si>
    <t xml:space="preserve">Odlazni pozivi u roamingu </t>
  </si>
  <si>
    <t>Poruke </t>
  </si>
  <si>
    <t>UKUPNO bez PDV-a  </t>
  </si>
  <si>
    <t>SVEUKUPNO bez PDV-a  </t>
  </si>
  <si>
    <t>c=a*b</t>
  </si>
  <si>
    <t>Komad</t>
  </si>
  <si>
    <t>Usluge prijenosa podataka putem mobilnog interneta</t>
  </si>
  <si>
    <t>Podatkovni promet</t>
  </si>
  <si>
    <t>Podatkovni promet usluge</t>
  </si>
  <si>
    <t>5GB</t>
  </si>
  <si>
    <t>Uređaji za bežični internet</t>
  </si>
  <si>
    <t>UKUPNO</t>
  </si>
  <si>
    <t>1.1 Jednokratna naknada</t>
  </si>
  <si>
    <t>1.2 Mjesečna naknada</t>
  </si>
  <si>
    <t>1.3 Usluge poziva</t>
  </si>
  <si>
    <t>2.1 Jednokratna naknada - pokretna</t>
  </si>
  <si>
    <t>2.2 Mjesečne naknade</t>
  </si>
  <si>
    <t>2.4 Mobilni uređaji</t>
  </si>
  <si>
    <t>2.5 Mobilni Internet</t>
  </si>
  <si>
    <t>2.6 Uređaji za mobilni Internet</t>
  </si>
  <si>
    <t>Količina</t>
  </si>
  <si>
    <t>1. Javna govorna usluga u nepokretnoj mreži</t>
  </si>
  <si>
    <t>2. Javna govorna usluga u pokretnoj mreži</t>
  </si>
  <si>
    <t>2.7. Naknada za pristup mobilnoj mreži</t>
  </si>
  <si>
    <t>Naknada za pristup mobilnoj mreži</t>
  </si>
  <si>
    <t>Pozivi prema VPN mreži</t>
  </si>
  <si>
    <t xml:space="preserve">Pozivi prema ostalim fiksnim međunarodnim mrežama </t>
  </si>
  <si>
    <t xml:space="preserve">Pozivi prema ostalim mobilnim međunarodnim mrežama </t>
  </si>
  <si>
    <t>USB priključak</t>
  </si>
  <si>
    <t>Tablet uređaj</t>
  </si>
  <si>
    <t>GB</t>
  </si>
  <si>
    <t>MB</t>
  </si>
  <si>
    <t>Pozivi prema mobilnim mrežama u HR</t>
  </si>
  <si>
    <t>SIP/IP Priključak</t>
  </si>
  <si>
    <r>
      <t xml:space="preserve">Jednokratna naknada za mobilni govorni priključak s uključenom </t>
    </r>
    <r>
      <rPr>
        <b/>
        <sz val="10"/>
        <color rgb="FF58595B"/>
        <rFont val="Arial"/>
        <family val="2"/>
        <charset val="238"/>
      </rPr>
      <t>Tarifom 1.</t>
    </r>
  </si>
  <si>
    <r>
      <t xml:space="preserve">Jednokratna naknada za mobilni govorni priključak s uključenom </t>
    </r>
    <r>
      <rPr>
        <b/>
        <sz val="10"/>
        <color rgb="FF58595B"/>
        <rFont val="Arial"/>
        <family val="2"/>
        <charset val="238"/>
      </rPr>
      <t>Tarifom 2.</t>
    </r>
  </si>
  <si>
    <r>
      <t xml:space="preserve">Jednokratna naknada za mobilni govorni priključak s uključenom </t>
    </r>
    <r>
      <rPr>
        <b/>
        <sz val="10"/>
        <color rgb="FF58595B"/>
        <rFont val="Arial"/>
        <family val="2"/>
        <charset val="238"/>
      </rPr>
      <t>Tarifom 3.</t>
    </r>
  </si>
  <si>
    <r>
      <t xml:space="preserve">Jednokratna naknada za mobilni govorni priključak s uključenom </t>
    </r>
    <r>
      <rPr>
        <b/>
        <sz val="10"/>
        <color rgb="FF58595B"/>
        <rFont val="Arial"/>
        <family val="2"/>
        <charset val="238"/>
      </rPr>
      <t>Tarifom 4.</t>
    </r>
  </si>
  <si>
    <r>
      <t xml:space="preserve">Jednokratna naknada za mobilni govorni priključak s uključenom </t>
    </r>
    <r>
      <rPr>
        <b/>
        <sz val="10"/>
        <color rgb="FF58595B"/>
        <rFont val="Arial"/>
        <family val="2"/>
        <charset val="238"/>
      </rPr>
      <t>Tarifom 5.</t>
    </r>
  </si>
  <si>
    <r>
      <t xml:space="preserve">Mjesečna naknada za mobilni govorni priključak s uključenom </t>
    </r>
    <r>
      <rPr>
        <b/>
        <sz val="10"/>
        <color rgb="FF58595B"/>
        <rFont val="Arial"/>
        <family val="2"/>
        <charset val="238"/>
      </rPr>
      <t>Tarifom 1.</t>
    </r>
  </si>
  <si>
    <r>
      <t xml:space="preserve">Mjesečna naknada za mobilni govorni priključak s uključenom </t>
    </r>
    <r>
      <rPr>
        <b/>
        <sz val="10"/>
        <color rgb="FF58595B"/>
        <rFont val="Arial"/>
        <family val="2"/>
        <charset val="238"/>
      </rPr>
      <t>Tarifom 2.</t>
    </r>
  </si>
  <si>
    <r>
      <t xml:space="preserve">Mjesečna naknada za mobilni govorni priključak s uključenom </t>
    </r>
    <r>
      <rPr>
        <b/>
        <sz val="10"/>
        <color rgb="FF58595B"/>
        <rFont val="Arial"/>
        <family val="2"/>
        <charset val="238"/>
      </rPr>
      <t>Tarifom 3.</t>
    </r>
  </si>
  <si>
    <t>Mobilni uređaj u Tarifi 1</t>
  </si>
  <si>
    <t>Mobilni uređaj u Tarifi 2</t>
  </si>
  <si>
    <t>Mobilni uređaj u Tarifi 3</t>
  </si>
  <si>
    <t>Mobilni uređaj u Tarifi 4</t>
  </si>
  <si>
    <t>Mobilni uređaj u Tarifi 5</t>
  </si>
  <si>
    <t>Odlazni pozivi - ostale zemlje izvan EEA</t>
  </si>
  <si>
    <t>Dolazni pozivi - ostale zemlje izvan EEA</t>
  </si>
  <si>
    <t>SMS - ostale zemlje izvan EEA</t>
  </si>
  <si>
    <t>Podaci - ostale zemlje izvan EEA</t>
  </si>
  <si>
    <t>Pozivi prema EEA fiksnim mrežama</t>
  </si>
  <si>
    <t>Pozivi prema EEA mobilnim mrežama</t>
  </si>
  <si>
    <t>SMS - HR</t>
  </si>
  <si>
    <t>Podaci - HR</t>
  </si>
  <si>
    <t>Tablica 1. - Troškovnik za dvogodišnje razdoblje</t>
  </si>
  <si>
    <t xml:space="preserve">1. Naziv ponuditelja: </t>
  </si>
  <si>
    <t xml:space="preserve">    </t>
  </si>
  <si>
    <t xml:space="preserve">    Adresa: </t>
  </si>
  <si>
    <t xml:space="preserve">    MB:     </t>
  </si>
  <si>
    <t xml:space="preserve">;  OIB:  </t>
  </si>
  <si>
    <r>
      <t xml:space="preserve">2. Naručitelj: </t>
    </r>
    <r>
      <rPr>
        <b/>
        <sz val="11"/>
        <color rgb="FF58595B"/>
        <rFont val="Arial"/>
        <family val="2"/>
        <charset val="238"/>
      </rPr>
      <t>Hrvatski zavod za zdravstveno osiguranje</t>
    </r>
  </si>
  <si>
    <t xml:space="preserve">    Adresa:    Margaretska 3, Zagreb</t>
  </si>
  <si>
    <t xml:space="preserve">    MB: 03580261; OIB: 02958272670</t>
  </si>
  <si>
    <t>3. Predmet nabave:</t>
  </si>
  <si>
    <t>OPIS</t>
  </si>
  <si>
    <t>JEDNOKRATNI TROŠKOVI ZA DVOGODIŠNJE RAZDOBLJE</t>
  </si>
  <si>
    <t>1.1. Jednokratna naknada za govorne usluge u nepokretnoj mreži</t>
  </si>
  <si>
    <t>2.1 Jednokratna naknada za javne govorne usluge u pokretnoj mreži</t>
  </si>
  <si>
    <t>2.4. Mobilni uređaji</t>
  </si>
  <si>
    <t>2.6. Uređaji za mobilni internet</t>
  </si>
  <si>
    <t>UKUPNO MJESEČNO</t>
  </si>
  <si>
    <t>JAVNA GOVORNA USLUGA U NEPOKRETNOJ MREŽI</t>
  </si>
  <si>
    <t>1.2. Mjesečna naknada</t>
  </si>
  <si>
    <t>1.3. Usluga poziva</t>
  </si>
  <si>
    <t xml:space="preserve">JAVNA GOVORNA USLUGA U POKRETNOJ MREŽI </t>
  </si>
  <si>
    <t>2.2. Mjesečna naknada</t>
  </si>
  <si>
    <t>2.5. Mobilni Internet</t>
  </si>
  <si>
    <t>Nabava telekomunikacijskih usluga u pokretnoj elektroničkoj komunikacijskoj mreži i nepokretnoj elektroničkoj komunikacijskoj mreži</t>
  </si>
  <si>
    <t>UKP</t>
  </si>
  <si>
    <t>-</t>
  </si>
  <si>
    <t>REKAPITULACIJA</t>
  </si>
  <si>
    <t>UKUPNO ZA DVOGODIŠNJE RAZDOBLJE</t>
  </si>
  <si>
    <t>IZNOS PDV (25%)</t>
  </si>
  <si>
    <t>I. UKUPNI JEDNOKRATNI TROŠKOVI</t>
  </si>
  <si>
    <t>II. UKUPNO GOVORNA USLUGA U NEPOKRETNOJ MREŽI BEZ PDV-a</t>
  </si>
  <si>
    <t>III. UKUPNO GOVORNA USLUGA U POKRETNOJ MREŽI BEZ PDV-a</t>
  </si>
  <si>
    <t>Prilog 6.2. – Troškovnik</t>
  </si>
  <si>
    <t>Prilog 6.2.1. TROŠKOVNIK - GRUPA I</t>
  </si>
  <si>
    <t>IV. UKUPNO BEZ PDV-a (I.+II.+III.)</t>
  </si>
  <si>
    <t>V. UKUPNO S PDV-om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</si>
</sst>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2" x14ac:knownFonts="1">
    <font>
      <sz val="12"/>
      <color theme="1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58595B"/>
      <name val="Arial"/>
      <family val="2"/>
      <charset val="238"/>
    </font>
    <font>
      <sz val="10"/>
      <color rgb="FF58595B"/>
      <name val="Arial"/>
      <family val="2"/>
      <charset val="238"/>
    </font>
    <font>
      <b/>
      <i/>
      <sz val="10"/>
      <color rgb="FF58595B"/>
      <name val="Arial"/>
      <family val="2"/>
      <charset val="238"/>
    </font>
    <font>
      <sz val="10"/>
      <color theme="1"/>
      <name val="Times New Roman"/>
      <family val="2"/>
      <charset val="238"/>
    </font>
    <font>
      <b/>
      <i/>
      <sz val="8"/>
      <color rgb="FF58595B"/>
      <name val="Arial"/>
      <family val="2"/>
      <charset val="238"/>
    </font>
    <font>
      <b/>
      <sz val="11"/>
      <color rgb="FF58595B"/>
      <name val="Arial"/>
      <family val="2"/>
      <charset val="238"/>
    </font>
    <font>
      <sz val="11"/>
      <color rgb="FF58595B"/>
      <name val="Arial"/>
      <family val="2"/>
      <charset val="238"/>
    </font>
    <font>
      <sz val="10"/>
      <color theme="1" tint="0.24997711111789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7F7F7F"/>
      </right>
      <top style="medium">
        <color rgb="FF7F7F7F"/>
      </top>
      <bottom/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/>
      <diagonal/>
    </border>
    <border>
      <left style="medium">
        <color rgb="FF7F7F7F"/>
      </left>
      <right style="medium">
        <color rgb="FF7F7F7F"/>
      </right>
      <top/>
      <bottom/>
      <diagonal/>
    </border>
    <border>
      <left style="medium">
        <color rgb="FF7F7F7F"/>
      </left>
      <right/>
      <top style="medium">
        <color rgb="FF7F7F7F"/>
      </top>
      <bottom style="medium">
        <color rgb="FF7F7F7F"/>
      </bottom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/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/>
      <right/>
      <top/>
      <bottom style="medium">
        <color rgb="FF7F7F7F"/>
      </bottom>
      <diagonal/>
    </border>
    <border>
      <left style="medium">
        <color rgb="FF7F7F7F"/>
      </left>
      <right/>
      <top/>
      <bottom/>
      <diagonal/>
    </border>
    <border>
      <left style="medium">
        <color rgb="FF7F7F7F"/>
      </left>
      <right/>
      <top style="medium">
        <color rgb="FF7F7F7F"/>
      </top>
      <bottom/>
      <diagonal/>
    </border>
    <border>
      <left/>
      <right/>
      <top style="medium">
        <color rgb="FF7F7F7F"/>
      </top>
      <bottom/>
      <diagonal/>
    </border>
    <border>
      <left style="medium">
        <color rgb="FF7F7F7F"/>
      </left>
      <right/>
      <top/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indexed="64"/>
      </top>
      <bottom/>
      <diagonal/>
    </border>
    <border>
      <left style="medium">
        <color rgb="FF7F7F7F"/>
      </left>
      <right/>
      <top style="medium">
        <color indexed="64"/>
      </top>
      <bottom/>
      <diagonal/>
    </border>
    <border>
      <left/>
      <right style="medium">
        <color rgb="FF7F7F7F"/>
      </right>
      <top style="medium">
        <color indexed="64"/>
      </top>
      <bottom/>
      <diagonal/>
    </border>
    <border>
      <left/>
      <right style="medium">
        <color rgb="FF7F7F7F"/>
      </right>
      <top/>
      <bottom/>
      <diagonal/>
    </border>
    <border>
      <left/>
      <right style="medium">
        <color theme="1" tint="0.499984740745262"/>
      </right>
      <top style="medium">
        <color rgb="FF7F7F7F"/>
      </top>
      <bottom style="medium">
        <color rgb="FF7F7F7F"/>
      </bottom>
      <diagonal/>
    </border>
    <border>
      <left/>
      <right style="medium">
        <color theme="1" tint="0.34998626667073579"/>
      </right>
      <top style="medium">
        <color rgb="FF7F7F7F"/>
      </top>
      <bottom style="medium">
        <color rgb="FF7F7F7F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232">
    <xf numFmtId="0" fontId="0" fillId="0" borderId="0" xfId="0"/>
    <xf numFmtId="0" fontId="5" fillId="0" borderId="0" xfId="0" applyFont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0" xfId="0" applyFont="1" applyFill="1" applyProtection="1"/>
    <xf numFmtId="0" fontId="5" fillId="0" borderId="0" xfId="0" applyFont="1" applyProtection="1"/>
    <xf numFmtId="0" fontId="4" fillId="0" borderId="0" xfId="0" applyFont="1" applyProtection="1"/>
    <xf numFmtId="0" fontId="6" fillId="2" borderId="3" xfId="0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justify" vertical="center"/>
    </xf>
    <xf numFmtId="0" fontId="5" fillId="0" borderId="4" xfId="0" applyFont="1" applyBorder="1" applyAlignment="1" applyProtection="1">
      <alignment horizontal="center" vertical="center"/>
    </xf>
    <xf numFmtId="164" fontId="5" fillId="0" borderId="13" xfId="0" applyNumberFormat="1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164" fontId="6" fillId="0" borderId="13" xfId="0" applyNumberFormat="1" applyFont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164" fontId="3" fillId="0" borderId="13" xfId="0" applyNumberFormat="1" applyFont="1" applyBorder="1" applyAlignment="1" applyProtection="1">
      <alignment horizontal="center" vertical="center"/>
    </xf>
    <xf numFmtId="164" fontId="2" fillId="0" borderId="13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justify"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/>
    <xf numFmtId="0" fontId="6" fillId="2" borderId="20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horizontal="justify" vertical="center" wrapText="1"/>
    </xf>
    <xf numFmtId="0" fontId="5" fillId="0" borderId="11" xfId="0" applyFont="1" applyBorder="1" applyAlignment="1" applyProtection="1">
      <alignment horizontal="justify" vertical="center"/>
    </xf>
    <xf numFmtId="0" fontId="6" fillId="0" borderId="13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vertical="center" wrapText="1"/>
    </xf>
    <xf numFmtId="0" fontId="4" fillId="0" borderId="0" xfId="0" applyFont="1" applyFill="1" applyAlignment="1" applyProtection="1"/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Protection="1"/>
    <xf numFmtId="3" fontId="5" fillId="0" borderId="11" xfId="0" applyNumberFormat="1" applyFont="1" applyFill="1" applyBorder="1" applyAlignment="1" applyProtection="1">
      <alignment horizontal="center" vertical="center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164" fontId="5" fillId="0" borderId="11" xfId="0" applyNumberFormat="1" applyFont="1" applyBorder="1" applyAlignment="1" applyProtection="1">
      <alignment horizontal="center" vertical="center"/>
    </xf>
    <xf numFmtId="164" fontId="4" fillId="0" borderId="4" xfId="0" applyNumberFormat="1" applyFont="1" applyBorder="1" applyAlignment="1" applyProtection="1">
      <alignment horizontal="center" vertical="center"/>
    </xf>
    <xf numFmtId="1" fontId="5" fillId="0" borderId="11" xfId="0" applyNumberFormat="1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justify" vertical="center"/>
    </xf>
    <xf numFmtId="0" fontId="5" fillId="0" borderId="0" xfId="0" applyFont="1" applyAlignment="1">
      <alignment horizontal="center"/>
    </xf>
    <xf numFmtId="0" fontId="6" fillId="2" borderId="11" xfId="0" applyFont="1" applyFill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5" xfId="0" applyFont="1" applyBorder="1" applyAlignment="1">
      <alignment horizontal="justify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justify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5" xfId="0" applyFont="1" applyBorder="1" applyAlignment="1">
      <alignment horizontal="justify" vertical="center" wrapText="1"/>
    </xf>
    <xf numFmtId="3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justify" vertical="center"/>
    </xf>
    <xf numFmtId="3" fontId="5" fillId="0" borderId="4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164" fontId="4" fillId="0" borderId="0" xfId="0" applyNumberFormat="1" applyFont="1" applyBorder="1" applyAlignment="1">
      <alignment horizontal="center" vertical="center"/>
    </xf>
    <xf numFmtId="0" fontId="4" fillId="2" borderId="11" xfId="0" applyFont="1" applyFill="1" applyBorder="1" applyAlignment="1">
      <alignment horizontal="justify" vertical="center"/>
    </xf>
    <xf numFmtId="0" fontId="4" fillId="2" borderId="1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4" fontId="5" fillId="0" borderId="11" xfId="0" applyNumberFormat="1" applyFont="1" applyBorder="1" applyAlignment="1" applyProtection="1">
      <alignment horizontal="center" vertical="center" wrapText="1"/>
      <protection locked="0"/>
    </xf>
    <xf numFmtId="3" fontId="5" fillId="0" borderId="11" xfId="0" applyNumberFormat="1" applyFont="1" applyFill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0" fontId="5" fillId="0" borderId="5" xfId="0" applyFont="1" applyBorder="1" applyAlignment="1">
      <alignment vertical="center"/>
    </xf>
    <xf numFmtId="164" fontId="5" fillId="0" borderId="4" xfId="0" applyNumberFormat="1" applyFont="1" applyBorder="1" applyAlignment="1" applyProtection="1">
      <alignment horizontal="center" vertical="center"/>
      <protection locked="0"/>
    </xf>
    <xf numFmtId="3" fontId="5" fillId="0" borderId="11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22" xfId="0" applyFont="1" applyBorder="1" applyAlignment="1">
      <alignment horizontal="justify" vertical="center"/>
    </xf>
    <xf numFmtId="0" fontId="7" fillId="0" borderId="0" xfId="0" applyFont="1" applyBorder="1"/>
    <xf numFmtId="0" fontId="5" fillId="0" borderId="5" xfId="0" applyFont="1" applyBorder="1" applyAlignment="1">
      <alignment horizontal="left" vertical="center" wrapText="1"/>
    </xf>
    <xf numFmtId="0" fontId="5" fillId="0" borderId="15" xfId="0" applyFont="1" applyBorder="1"/>
    <xf numFmtId="0" fontId="10" fillId="0" borderId="0" xfId="0" applyFont="1"/>
    <xf numFmtId="0" fontId="9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/>
    <xf numFmtId="0" fontId="4" fillId="3" borderId="27" xfId="0" applyFont="1" applyFill="1" applyBorder="1" applyAlignment="1">
      <alignment horizontal="center" vertical="center" wrapText="1"/>
    </xf>
    <xf numFmtId="164" fontId="5" fillId="0" borderId="29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4" fillId="2" borderId="30" xfId="0" applyNumberFormat="1" applyFont="1" applyFill="1" applyBorder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0" fontId="4" fillId="3" borderId="31" xfId="0" applyFont="1" applyFill="1" applyBorder="1" applyAlignment="1">
      <alignment vertical="center" wrapText="1"/>
    </xf>
    <xf numFmtId="164" fontId="4" fillId="3" borderId="2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10" fillId="0" borderId="24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0" fillId="0" borderId="23" xfId="0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0" xfId="0" applyFont="1" applyFill="1" applyAlignment="1" applyProtection="1"/>
    <xf numFmtId="0" fontId="6" fillId="2" borderId="6" xfId="0" applyFont="1" applyFill="1" applyBorder="1" applyAlignment="1" applyProtection="1">
      <alignment horizontal="justify" vertical="center" wrapText="1"/>
    </xf>
    <xf numFmtId="0" fontId="6" fillId="2" borderId="5" xfId="0" applyFont="1" applyFill="1" applyBorder="1" applyAlignment="1" applyProtection="1">
      <alignment horizontal="justify" vertical="center" wrapText="1"/>
    </xf>
    <xf numFmtId="0" fontId="6" fillId="2" borderId="6" xfId="0" applyFont="1" applyFill="1" applyBorder="1" applyAlignment="1" applyProtection="1">
      <alignment horizontal="justify" vertical="center"/>
    </xf>
    <xf numFmtId="0" fontId="6" fillId="2" borderId="7" xfId="0" applyFont="1" applyFill="1" applyBorder="1" applyAlignment="1" applyProtection="1">
      <alignment horizontal="justify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justify" vertical="center"/>
    </xf>
    <xf numFmtId="0" fontId="6" fillId="0" borderId="9" xfId="0" applyFont="1" applyBorder="1" applyAlignment="1" applyProtection="1">
      <alignment horizontal="justify" vertical="center"/>
    </xf>
    <xf numFmtId="0" fontId="6" fillId="0" borderId="12" xfId="0" applyFont="1" applyBorder="1" applyAlignment="1" applyProtection="1">
      <alignment horizontal="justify" vertical="center"/>
    </xf>
    <xf numFmtId="0" fontId="6" fillId="0" borderId="4" xfId="0" applyFont="1" applyBorder="1" applyAlignment="1" applyProtection="1">
      <alignment horizontal="justify" vertical="center"/>
    </xf>
    <xf numFmtId="0" fontId="6" fillId="2" borderId="7" xfId="0" applyFont="1" applyFill="1" applyBorder="1" applyAlignment="1" applyProtection="1">
      <alignment horizontal="justify" vertical="center" wrapText="1"/>
    </xf>
    <xf numFmtId="0" fontId="6" fillId="0" borderId="8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/>
    </xf>
    <xf numFmtId="0" fontId="6" fillId="0" borderId="16" xfId="0" applyFont="1" applyBorder="1" applyAlignment="1" applyProtection="1">
      <alignment horizontal="justify" vertical="center" wrapText="1"/>
    </xf>
    <xf numFmtId="0" fontId="6" fillId="0" borderId="12" xfId="0" applyFont="1" applyBorder="1" applyAlignment="1" applyProtection="1">
      <alignment horizontal="justify" vertical="center" wrapText="1"/>
    </xf>
    <xf numFmtId="0" fontId="6" fillId="0" borderId="4" xfId="0" applyFont="1" applyBorder="1" applyAlignment="1" applyProtection="1">
      <alignment horizontal="justify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5" fillId="0" borderId="8" xfId="0" applyNumberFormat="1" applyFont="1" applyBorder="1" applyAlignment="1" applyProtection="1">
      <alignment horizontal="center" vertical="center"/>
      <protection locked="0"/>
    </xf>
    <xf numFmtId="164" fontId="5" fillId="0" borderId="10" xfId="0" applyNumberFormat="1" applyFont="1" applyBorder="1" applyAlignment="1" applyProtection="1">
      <alignment horizontal="center" vertical="center"/>
      <protection locked="0"/>
    </xf>
    <xf numFmtId="164" fontId="5" fillId="0" borderId="8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/>
    </xf>
    <xf numFmtId="0" fontId="4" fillId="2" borderId="17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justify" vertical="center"/>
    </xf>
    <xf numFmtId="0" fontId="4" fillId="0" borderId="9" xfId="0" applyFont="1" applyBorder="1" applyAlignment="1">
      <alignment horizontal="justify" vertical="center"/>
    </xf>
    <xf numFmtId="0" fontId="5" fillId="0" borderId="10" xfId="0" applyFont="1" applyBorder="1" applyAlignment="1"/>
    <xf numFmtId="0" fontId="4" fillId="0" borderId="10" xfId="0" applyFont="1" applyBorder="1" applyAlignment="1">
      <alignment horizontal="justify" vertical="center"/>
    </xf>
    <xf numFmtId="3" fontId="5" fillId="0" borderId="2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justify" vertical="center"/>
    </xf>
    <xf numFmtId="0" fontId="4" fillId="0" borderId="12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justify" vertical="center"/>
    </xf>
    <xf numFmtId="164" fontId="5" fillId="0" borderId="22" xfId="0" applyNumberFormat="1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164" fontId="5" fillId="0" borderId="8" xfId="0" applyNumberFormat="1" applyFont="1" applyBorder="1" applyAlignment="1" applyProtection="1">
      <alignment horizontal="center" vertical="center"/>
    </xf>
    <xf numFmtId="164" fontId="5" fillId="0" borderId="10" xfId="0" applyNumberFormat="1" applyFont="1" applyBorder="1" applyAlignment="1" applyProtection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3" borderId="27" xfId="0" applyFont="1" applyFill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164" fontId="4" fillId="3" borderId="27" xfId="0" applyNumberFormat="1" applyFont="1" applyFill="1" applyBorder="1" applyAlignment="1">
      <alignment horizontal="center" vertical="center" wrapText="1"/>
    </xf>
    <xf numFmtId="164" fontId="4" fillId="3" borderId="31" xfId="0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colors>
    <mruColors>
      <color rgb="FF5859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A4" sqref="A4"/>
    </sheetView>
  </sheetViews>
  <sheetFormatPr defaultRowHeight="15.75" x14ac:dyDescent="0.25"/>
  <cols>
    <col min="2" max="2" width="9.25" customWidth="1"/>
    <col min="9" max="9" width="9.875" customWidth="1"/>
  </cols>
  <sheetData>
    <row r="1" spans="1:13" x14ac:dyDescent="0.25">
      <c r="A1" s="123" t="s">
        <v>150</v>
      </c>
      <c r="B1" s="123"/>
      <c r="C1" s="123"/>
      <c r="D1" s="97"/>
      <c r="E1" s="97"/>
      <c r="F1" s="97"/>
      <c r="G1" s="97"/>
      <c r="H1" s="97"/>
      <c r="I1" s="97"/>
      <c r="M1" s="114" t="s">
        <v>142</v>
      </c>
    </row>
    <row r="2" spans="1:13" x14ac:dyDescent="0.25">
      <c r="A2" s="97"/>
      <c r="B2" s="97"/>
      <c r="C2" s="97"/>
      <c r="D2" s="97"/>
      <c r="E2" s="97"/>
      <c r="F2" s="97"/>
      <c r="G2" s="97"/>
      <c r="H2" s="97"/>
      <c r="I2" s="97"/>
    </row>
    <row r="3" spans="1:13" x14ac:dyDescent="0.25">
      <c r="A3" s="98" t="s">
        <v>151</v>
      </c>
      <c r="B3" s="97"/>
      <c r="C3" s="97"/>
      <c r="D3" s="97"/>
      <c r="E3" s="97"/>
      <c r="F3" s="97"/>
      <c r="G3" s="97"/>
      <c r="H3" s="97"/>
      <c r="I3" s="97"/>
    </row>
    <row r="4" spans="1:13" x14ac:dyDescent="0.25">
      <c r="A4" s="97"/>
      <c r="B4" s="97"/>
      <c r="C4" s="97"/>
      <c r="D4" s="97"/>
      <c r="E4" s="97"/>
      <c r="F4" s="97"/>
      <c r="G4" s="97"/>
      <c r="H4" s="97"/>
      <c r="I4" s="97"/>
    </row>
    <row r="5" spans="1:13" x14ac:dyDescent="0.25">
      <c r="A5" s="124" t="s">
        <v>119</v>
      </c>
      <c r="B5" s="124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6" spans="1:13" x14ac:dyDescent="0.25">
      <c r="A6" s="99"/>
      <c r="B6" s="99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</row>
    <row r="7" spans="1:13" x14ac:dyDescent="0.25">
      <c r="A7" s="99"/>
      <c r="B7" s="99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</row>
    <row r="8" spans="1:13" x14ac:dyDescent="0.25">
      <c r="A8" s="97" t="s">
        <v>120</v>
      </c>
      <c r="B8" s="97"/>
      <c r="C8" s="97"/>
      <c r="D8" s="97"/>
      <c r="E8" s="97"/>
      <c r="F8" s="97"/>
      <c r="G8" s="97"/>
      <c r="H8" s="97"/>
      <c r="I8" s="97"/>
    </row>
    <row r="9" spans="1:13" x14ac:dyDescent="0.25">
      <c r="A9" s="97" t="s">
        <v>121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</row>
    <row r="10" spans="1:13" x14ac:dyDescent="0.25">
      <c r="A10" s="97" t="s">
        <v>122</v>
      </c>
      <c r="B10" s="120"/>
      <c r="C10" s="120"/>
      <c r="D10" s="97" t="s">
        <v>123</v>
      </c>
      <c r="E10" s="120"/>
      <c r="F10" s="120"/>
      <c r="G10" s="120"/>
      <c r="H10" s="120"/>
      <c r="I10" s="97"/>
    </row>
    <row r="11" spans="1:13" x14ac:dyDescent="0.25">
      <c r="A11" s="97"/>
      <c r="B11" s="100"/>
      <c r="C11" s="100"/>
      <c r="D11" s="97"/>
      <c r="E11" s="100"/>
      <c r="F11" s="100"/>
      <c r="G11" s="100"/>
      <c r="H11" s="100"/>
      <c r="I11" s="97"/>
    </row>
    <row r="12" spans="1:13" x14ac:dyDescent="0.25">
      <c r="A12" s="97"/>
      <c r="B12" s="97"/>
      <c r="C12" s="97"/>
      <c r="D12" s="97"/>
      <c r="E12" s="97"/>
      <c r="F12" s="97"/>
      <c r="G12" s="97"/>
      <c r="H12" s="97"/>
      <c r="I12" s="97"/>
    </row>
    <row r="13" spans="1:13" x14ac:dyDescent="0.25">
      <c r="A13" s="97" t="s">
        <v>124</v>
      </c>
      <c r="B13" s="97"/>
      <c r="C13" s="97"/>
      <c r="D13" s="97"/>
      <c r="E13" s="97"/>
      <c r="F13" s="97"/>
      <c r="G13" s="97"/>
      <c r="H13" s="97"/>
      <c r="I13" s="97"/>
    </row>
    <row r="14" spans="1:13" x14ac:dyDescent="0.25">
      <c r="A14" s="97" t="s">
        <v>125</v>
      </c>
      <c r="B14" s="97"/>
      <c r="C14" s="97"/>
      <c r="D14" s="97"/>
      <c r="E14" s="97"/>
      <c r="F14" s="97"/>
      <c r="G14" s="97"/>
      <c r="H14" s="97"/>
      <c r="I14" s="97"/>
    </row>
    <row r="15" spans="1:13" x14ac:dyDescent="0.25">
      <c r="A15" s="97" t="s">
        <v>126</v>
      </c>
      <c r="B15" s="97"/>
      <c r="C15" s="97"/>
      <c r="D15" s="97"/>
      <c r="E15" s="97"/>
      <c r="F15" s="97"/>
      <c r="G15" s="97"/>
      <c r="H15" s="97"/>
      <c r="I15" s="97"/>
    </row>
    <row r="16" spans="1:13" x14ac:dyDescent="0.25">
      <c r="A16" s="97"/>
      <c r="B16" s="97"/>
      <c r="C16" s="97"/>
      <c r="D16" s="97"/>
      <c r="E16" s="97"/>
      <c r="F16" s="97"/>
      <c r="G16" s="97"/>
      <c r="H16" s="97"/>
      <c r="I16" s="97"/>
    </row>
    <row r="17" spans="1:13" x14ac:dyDescent="0.25">
      <c r="A17" s="97"/>
      <c r="B17" s="97"/>
      <c r="C17" s="97"/>
      <c r="D17" s="97"/>
      <c r="E17" s="97"/>
      <c r="F17" s="97"/>
      <c r="G17" s="97"/>
      <c r="H17" s="97"/>
      <c r="I17" s="97"/>
    </row>
    <row r="18" spans="1:13" x14ac:dyDescent="0.25">
      <c r="A18" s="121" t="s">
        <v>127</v>
      </c>
      <c r="B18" s="121"/>
      <c r="C18" s="122" t="s">
        <v>141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</row>
    <row r="19" spans="1:13" x14ac:dyDescent="0.25">
      <c r="A19" s="121"/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</row>
    <row r="20" spans="1:13" x14ac:dyDescent="0.25">
      <c r="A20" s="97"/>
      <c r="B20" s="97"/>
      <c r="C20" s="101"/>
      <c r="D20" s="101"/>
      <c r="E20" s="101"/>
      <c r="F20" s="101"/>
      <c r="G20" s="101"/>
      <c r="H20" s="101"/>
      <c r="I20" s="101"/>
    </row>
    <row r="21" spans="1:13" x14ac:dyDescent="0.25">
      <c r="C21" s="102"/>
      <c r="D21" s="103"/>
      <c r="E21" s="103"/>
      <c r="F21" s="103"/>
      <c r="G21" s="103"/>
      <c r="H21" s="103"/>
      <c r="I21" s="103"/>
    </row>
  </sheetData>
  <mergeCells count="10">
    <mergeCell ref="B10:C10"/>
    <mergeCell ref="E10:H10"/>
    <mergeCell ref="A18:B19"/>
    <mergeCell ref="C18:M19"/>
    <mergeCell ref="A1:C1"/>
    <mergeCell ref="A5:B5"/>
    <mergeCell ref="C5:M5"/>
    <mergeCell ref="C6:M6"/>
    <mergeCell ref="C7:M7"/>
    <mergeCell ref="B9:M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4" zoomScaleNormal="100" workbookViewId="0">
      <selection activeCell="L18" sqref="L18"/>
    </sheetView>
  </sheetViews>
  <sheetFormatPr defaultColWidth="9" defaultRowHeight="12.75" x14ac:dyDescent="0.2"/>
  <cols>
    <col min="1" max="1" width="42.625" style="36" customWidth="1"/>
    <col min="2" max="2" width="9" style="36"/>
    <col min="3" max="3" width="12.875" style="36" customWidth="1"/>
    <col min="4" max="4" width="12" style="36" customWidth="1"/>
    <col min="5" max="5" width="11.75" style="36" customWidth="1"/>
    <col min="6" max="6" width="14" style="36" customWidth="1"/>
    <col min="7" max="7" width="14.25" style="36" customWidth="1"/>
    <col min="8" max="8" width="12.5" style="36" bestFit="1" customWidth="1"/>
    <col min="9" max="16384" width="9" style="36"/>
  </cols>
  <sheetData>
    <row r="1" spans="1:8" ht="22.5" customHeight="1" x14ac:dyDescent="0.2">
      <c r="A1" s="35" t="s">
        <v>118</v>
      </c>
    </row>
    <row r="2" spans="1:8" x14ac:dyDescent="0.2">
      <c r="A2" s="35"/>
      <c r="B2" s="37"/>
      <c r="C2" s="37"/>
      <c r="D2" s="37"/>
      <c r="E2" s="37"/>
      <c r="F2" s="37"/>
      <c r="G2" s="37"/>
      <c r="H2" s="37"/>
    </row>
    <row r="3" spans="1:8" x14ac:dyDescent="0.2">
      <c r="A3" s="5" t="s">
        <v>84</v>
      </c>
      <c r="B3" s="38"/>
      <c r="C3" s="38"/>
      <c r="D3" s="38"/>
      <c r="E3" s="38"/>
      <c r="F3" s="38"/>
      <c r="G3" s="38"/>
      <c r="H3" s="38"/>
    </row>
    <row r="4" spans="1:8" x14ac:dyDescent="0.2">
      <c r="A4" s="7"/>
      <c r="B4" s="6"/>
      <c r="C4" s="6"/>
      <c r="D4" s="6"/>
      <c r="E4" s="6"/>
      <c r="F4" s="6"/>
      <c r="G4" s="6"/>
      <c r="H4" s="39"/>
    </row>
    <row r="5" spans="1:8" ht="13.5" thickBot="1" x14ac:dyDescent="0.25">
      <c r="A5" s="5" t="s">
        <v>75</v>
      </c>
      <c r="B5" s="6"/>
      <c r="C5" s="6"/>
      <c r="D5" s="6"/>
      <c r="E5" s="6"/>
      <c r="F5" s="6"/>
      <c r="G5" s="6"/>
      <c r="H5" s="39"/>
    </row>
    <row r="6" spans="1:8" x14ac:dyDescent="0.2">
      <c r="A6" s="128" t="s">
        <v>0</v>
      </c>
      <c r="B6" s="128" t="s">
        <v>1</v>
      </c>
      <c r="C6" s="134" t="s">
        <v>2</v>
      </c>
      <c r="D6" s="134" t="s">
        <v>3</v>
      </c>
      <c r="E6" s="134" t="s">
        <v>4</v>
      </c>
      <c r="F6" s="8" t="s">
        <v>5</v>
      </c>
      <c r="G6" s="9"/>
      <c r="H6" s="39"/>
    </row>
    <row r="7" spans="1:8" ht="13.5" thickBot="1" x14ac:dyDescent="0.25">
      <c r="A7" s="140"/>
      <c r="B7" s="140"/>
      <c r="C7" s="135"/>
      <c r="D7" s="135"/>
      <c r="E7" s="135"/>
      <c r="F7" s="10" t="s">
        <v>6</v>
      </c>
      <c r="G7" s="9"/>
      <c r="H7" s="39"/>
    </row>
    <row r="8" spans="1:8" ht="13.5" thickBot="1" x14ac:dyDescent="0.25">
      <c r="A8" s="129"/>
      <c r="B8" s="129"/>
      <c r="C8" s="10" t="s">
        <v>7</v>
      </c>
      <c r="D8" s="10" t="s">
        <v>8</v>
      </c>
      <c r="E8" s="10" t="s">
        <v>9</v>
      </c>
      <c r="F8" s="10" t="s">
        <v>10</v>
      </c>
      <c r="G8" s="9"/>
      <c r="H8" s="39"/>
    </row>
    <row r="9" spans="1:8" ht="13.5" thickBot="1" x14ac:dyDescent="0.25">
      <c r="A9" s="11" t="s">
        <v>11</v>
      </c>
      <c r="B9" s="12" t="s">
        <v>12</v>
      </c>
      <c r="C9" s="40">
        <v>52</v>
      </c>
      <c r="D9" s="40">
        <v>1285</v>
      </c>
      <c r="E9" s="41"/>
      <c r="F9" s="42">
        <f>D9*ROUND(E9,2)</f>
        <v>0</v>
      </c>
      <c r="G9" s="13"/>
      <c r="H9" s="39"/>
    </row>
    <row r="10" spans="1:8" ht="13.5" thickBot="1" x14ac:dyDescent="0.25">
      <c r="A10" s="11" t="s">
        <v>13</v>
      </c>
      <c r="B10" s="12" t="s">
        <v>12</v>
      </c>
      <c r="C10" s="40">
        <v>71</v>
      </c>
      <c r="D10" s="40">
        <v>126</v>
      </c>
      <c r="E10" s="41"/>
      <c r="F10" s="42">
        <f t="shared" ref="F10:F15" si="0">D10*ROUND(E10,2)</f>
        <v>0</v>
      </c>
      <c r="G10" s="13"/>
      <c r="H10" s="39"/>
    </row>
    <row r="11" spans="1:8" ht="13.5" thickBot="1" x14ac:dyDescent="0.25">
      <c r="A11" s="11" t="s">
        <v>14</v>
      </c>
      <c r="B11" s="12" t="s">
        <v>12</v>
      </c>
      <c r="C11" s="40">
        <v>2</v>
      </c>
      <c r="D11" s="40">
        <v>30</v>
      </c>
      <c r="E11" s="41"/>
      <c r="F11" s="42">
        <f t="shared" si="0"/>
        <v>0</v>
      </c>
      <c r="G11" s="13"/>
      <c r="H11" s="39"/>
    </row>
    <row r="12" spans="1:8" ht="13.5" thickBot="1" x14ac:dyDescent="0.25">
      <c r="A12" s="14" t="s">
        <v>15</v>
      </c>
      <c r="B12" s="12" t="s">
        <v>12</v>
      </c>
      <c r="C12" s="40">
        <v>681</v>
      </c>
      <c r="D12" s="40">
        <v>683</v>
      </c>
      <c r="E12" s="41"/>
      <c r="F12" s="42">
        <f t="shared" si="0"/>
        <v>0</v>
      </c>
      <c r="G12" s="13"/>
      <c r="H12" s="39"/>
    </row>
    <row r="13" spans="1:8" ht="13.5" thickBot="1" x14ac:dyDescent="0.25">
      <c r="A13" s="11" t="s">
        <v>96</v>
      </c>
      <c r="B13" s="12" t="s">
        <v>12</v>
      </c>
      <c r="C13" s="40">
        <v>6</v>
      </c>
      <c r="D13" s="40">
        <v>356</v>
      </c>
      <c r="E13" s="41"/>
      <c r="F13" s="42">
        <f t="shared" si="0"/>
        <v>0</v>
      </c>
      <c r="G13" s="13"/>
      <c r="H13" s="39"/>
    </row>
    <row r="14" spans="1:8" ht="13.5" thickBot="1" x14ac:dyDescent="0.25">
      <c r="A14" s="11" t="s">
        <v>16</v>
      </c>
      <c r="B14" s="12" t="s">
        <v>17</v>
      </c>
      <c r="C14" s="40">
        <v>8</v>
      </c>
      <c r="D14" s="40">
        <v>8</v>
      </c>
      <c r="E14" s="41"/>
      <c r="F14" s="42">
        <f t="shared" si="0"/>
        <v>0</v>
      </c>
      <c r="G14" s="13"/>
      <c r="H14" s="39"/>
    </row>
    <row r="15" spans="1:8" ht="13.5" thickBot="1" x14ac:dyDescent="0.25">
      <c r="A15" s="11" t="s">
        <v>18</v>
      </c>
      <c r="B15" s="12" t="s">
        <v>19</v>
      </c>
      <c r="C15" s="40" t="s">
        <v>143</v>
      </c>
      <c r="D15" s="40">
        <v>45908</v>
      </c>
      <c r="E15" s="41"/>
      <c r="F15" s="42">
        <f t="shared" si="0"/>
        <v>0</v>
      </c>
      <c r="G15" s="13"/>
      <c r="H15" s="39"/>
    </row>
    <row r="16" spans="1:8" ht="13.5" thickBot="1" x14ac:dyDescent="0.25">
      <c r="A16" s="136" t="s">
        <v>20</v>
      </c>
      <c r="B16" s="137"/>
      <c r="C16" s="138"/>
      <c r="D16" s="138"/>
      <c r="E16" s="139"/>
      <c r="F16" s="43">
        <f>ROUND(SUM(F9:F15),2)</f>
        <v>0</v>
      </c>
      <c r="G16" s="15"/>
      <c r="H16" s="39"/>
    </row>
    <row r="17" spans="1:8" x14ac:dyDescent="0.2">
      <c r="A17" s="6"/>
      <c r="B17" s="6"/>
      <c r="C17" s="6"/>
      <c r="D17" s="6"/>
      <c r="E17" s="6"/>
      <c r="F17" s="6"/>
      <c r="G17" s="6"/>
      <c r="H17" s="39"/>
    </row>
    <row r="18" spans="1:8" ht="13.5" thickBot="1" x14ac:dyDescent="0.25">
      <c r="A18" s="126" t="s">
        <v>76</v>
      </c>
      <c r="B18" s="127"/>
      <c r="C18" s="127"/>
      <c r="D18" s="127"/>
      <c r="E18" s="127"/>
      <c r="F18" s="127"/>
      <c r="G18" s="127"/>
      <c r="H18" s="39"/>
    </row>
    <row r="19" spans="1:8" ht="26.25" thickBot="1" x14ac:dyDescent="0.25">
      <c r="A19" s="128" t="s">
        <v>0</v>
      </c>
      <c r="B19" s="128" t="s">
        <v>1</v>
      </c>
      <c r="C19" s="16" t="s">
        <v>2</v>
      </c>
      <c r="D19" s="16" t="s">
        <v>3</v>
      </c>
      <c r="E19" s="16" t="s">
        <v>21</v>
      </c>
      <c r="F19" s="16" t="s">
        <v>4</v>
      </c>
      <c r="G19" s="16" t="s">
        <v>22</v>
      </c>
      <c r="H19" s="17"/>
    </row>
    <row r="20" spans="1:8" ht="14.25" thickBot="1" x14ac:dyDescent="0.25">
      <c r="A20" s="129"/>
      <c r="B20" s="129"/>
      <c r="C20" s="10" t="s">
        <v>7</v>
      </c>
      <c r="D20" s="10" t="s">
        <v>8</v>
      </c>
      <c r="E20" s="10" t="s">
        <v>9</v>
      </c>
      <c r="F20" s="10" t="s">
        <v>23</v>
      </c>
      <c r="G20" s="10" t="s">
        <v>24</v>
      </c>
      <c r="H20" s="17"/>
    </row>
    <row r="21" spans="1:8" ht="13.5" thickBot="1" x14ac:dyDescent="0.25">
      <c r="A21" s="11" t="s">
        <v>25</v>
      </c>
      <c r="B21" s="12" t="s">
        <v>12</v>
      </c>
      <c r="C21" s="40">
        <v>52</v>
      </c>
      <c r="D21" s="40">
        <v>1285</v>
      </c>
      <c r="E21" s="44">
        <v>24</v>
      </c>
      <c r="F21" s="41"/>
      <c r="G21" s="42">
        <f>D21*E21*ROUND(F21,2)</f>
        <v>0</v>
      </c>
      <c r="H21" s="18"/>
    </row>
    <row r="22" spans="1:8" ht="13.5" thickBot="1" x14ac:dyDescent="0.25">
      <c r="A22" s="11" t="s">
        <v>13</v>
      </c>
      <c r="B22" s="12" t="s">
        <v>12</v>
      </c>
      <c r="C22" s="40">
        <v>71</v>
      </c>
      <c r="D22" s="40">
        <v>126</v>
      </c>
      <c r="E22" s="44">
        <v>24</v>
      </c>
      <c r="F22" s="41"/>
      <c r="G22" s="42">
        <f>D22*E22*ROUND(F22,2)</f>
        <v>0</v>
      </c>
      <c r="H22" s="18"/>
    </row>
    <row r="23" spans="1:8" ht="13.5" thickBot="1" x14ac:dyDescent="0.25">
      <c r="A23" s="11" t="s">
        <v>26</v>
      </c>
      <c r="B23" s="12" t="s">
        <v>12</v>
      </c>
      <c r="C23" s="40">
        <v>2</v>
      </c>
      <c r="D23" s="40">
        <v>30</v>
      </c>
      <c r="E23" s="44">
        <v>24</v>
      </c>
      <c r="F23" s="41"/>
      <c r="G23" s="42">
        <f t="shared" ref="G23:G27" si="1">D23*E23*ROUND(F23,2)</f>
        <v>0</v>
      </c>
      <c r="H23" s="18"/>
    </row>
    <row r="24" spans="1:8" ht="13.5" thickBot="1" x14ac:dyDescent="0.25">
      <c r="A24" s="14" t="s">
        <v>15</v>
      </c>
      <c r="B24" s="12" t="s">
        <v>12</v>
      </c>
      <c r="C24" s="40">
        <v>681</v>
      </c>
      <c r="D24" s="40">
        <v>683</v>
      </c>
      <c r="E24" s="44">
        <v>24</v>
      </c>
      <c r="F24" s="41"/>
      <c r="G24" s="42">
        <f t="shared" si="1"/>
        <v>0</v>
      </c>
      <c r="H24" s="18"/>
    </row>
    <row r="25" spans="1:8" ht="13.5" thickBot="1" x14ac:dyDescent="0.25">
      <c r="A25" s="11" t="s">
        <v>96</v>
      </c>
      <c r="B25" s="12" t="s">
        <v>12</v>
      </c>
      <c r="C25" s="40">
        <v>6</v>
      </c>
      <c r="D25" s="40">
        <v>356</v>
      </c>
      <c r="E25" s="44">
        <v>24</v>
      </c>
      <c r="F25" s="41"/>
      <c r="G25" s="42">
        <f t="shared" si="1"/>
        <v>0</v>
      </c>
      <c r="H25" s="18"/>
    </row>
    <row r="26" spans="1:8" ht="13.5" thickBot="1" x14ac:dyDescent="0.25">
      <c r="A26" s="11" t="s">
        <v>16</v>
      </c>
      <c r="B26" s="12" t="s">
        <v>27</v>
      </c>
      <c r="C26" s="40">
        <v>8</v>
      </c>
      <c r="D26" s="40">
        <v>8</v>
      </c>
      <c r="E26" s="44">
        <v>24</v>
      </c>
      <c r="F26" s="41"/>
      <c r="G26" s="42">
        <f t="shared" si="1"/>
        <v>0</v>
      </c>
      <c r="H26" s="18"/>
    </row>
    <row r="27" spans="1:8" ht="13.5" thickBot="1" x14ac:dyDescent="0.25">
      <c r="A27" s="11" t="s">
        <v>18</v>
      </c>
      <c r="B27" s="12" t="s">
        <v>19</v>
      </c>
      <c r="C27" s="40" t="s">
        <v>143</v>
      </c>
      <c r="D27" s="40">
        <v>45908</v>
      </c>
      <c r="E27" s="44">
        <v>24</v>
      </c>
      <c r="F27" s="41"/>
      <c r="G27" s="42">
        <f t="shared" si="1"/>
        <v>0</v>
      </c>
      <c r="H27" s="18"/>
    </row>
    <row r="28" spans="1:8" ht="14.25" thickBot="1" x14ac:dyDescent="0.25">
      <c r="A28" s="136" t="s">
        <v>20</v>
      </c>
      <c r="B28" s="137"/>
      <c r="C28" s="138"/>
      <c r="D28" s="138"/>
      <c r="E28" s="138"/>
      <c r="F28" s="139"/>
      <c r="G28" s="43">
        <f>ROUND(SUM(G21:G27),2)</f>
        <v>0</v>
      </c>
      <c r="H28" s="19"/>
    </row>
    <row r="29" spans="1:8" ht="13.5" x14ac:dyDescent="0.2">
      <c r="A29" s="20"/>
      <c r="B29" s="20"/>
      <c r="C29" s="20"/>
      <c r="D29" s="20"/>
      <c r="E29" s="20"/>
      <c r="F29" s="20"/>
      <c r="G29" s="21"/>
      <c r="H29" s="22"/>
    </row>
    <row r="30" spans="1:8" ht="13.5" thickBot="1" x14ac:dyDescent="0.25">
      <c r="A30" s="23" t="s">
        <v>77</v>
      </c>
      <c r="B30" s="34"/>
      <c r="C30" s="34"/>
      <c r="D30" s="34"/>
      <c r="E30" s="34"/>
      <c r="F30" s="34"/>
      <c r="G30" s="24"/>
      <c r="H30" s="45"/>
    </row>
    <row r="31" spans="1:8" x14ac:dyDescent="0.2">
      <c r="A31" s="130" t="s">
        <v>0</v>
      </c>
      <c r="B31" s="130" t="s">
        <v>1</v>
      </c>
      <c r="C31" s="132" t="s">
        <v>28</v>
      </c>
      <c r="D31" s="134" t="s">
        <v>21</v>
      </c>
      <c r="E31" s="134" t="s">
        <v>29</v>
      </c>
      <c r="F31" s="8" t="s">
        <v>30</v>
      </c>
      <c r="G31" s="9"/>
      <c r="H31" s="39"/>
    </row>
    <row r="32" spans="1:8" ht="24.75" customHeight="1" thickBot="1" x14ac:dyDescent="0.25">
      <c r="A32" s="131"/>
      <c r="B32" s="131"/>
      <c r="C32" s="133"/>
      <c r="D32" s="135"/>
      <c r="E32" s="135"/>
      <c r="F32" s="10" t="s">
        <v>6</v>
      </c>
      <c r="G32" s="9"/>
      <c r="H32" s="39"/>
    </row>
    <row r="33" spans="1:8" ht="13.5" thickBot="1" x14ac:dyDescent="0.25">
      <c r="A33" s="131"/>
      <c r="B33" s="131"/>
      <c r="C33" s="25" t="s">
        <v>7</v>
      </c>
      <c r="D33" s="26" t="s">
        <v>8</v>
      </c>
      <c r="E33" s="26" t="s">
        <v>9</v>
      </c>
      <c r="F33" s="26" t="s">
        <v>31</v>
      </c>
      <c r="G33" s="9"/>
      <c r="H33" s="39"/>
    </row>
    <row r="34" spans="1:8" ht="13.5" thickBot="1" x14ac:dyDescent="0.25">
      <c r="A34" s="141" t="s">
        <v>32</v>
      </c>
      <c r="B34" s="142"/>
      <c r="C34" s="142"/>
      <c r="D34" s="142"/>
      <c r="E34" s="142"/>
      <c r="F34" s="143"/>
      <c r="G34" s="27"/>
      <c r="H34" s="39"/>
    </row>
    <row r="35" spans="1:8" ht="13.5" thickBot="1" x14ac:dyDescent="0.25">
      <c r="A35" s="28" t="s">
        <v>33</v>
      </c>
      <c r="B35" s="29" t="s">
        <v>34</v>
      </c>
      <c r="C35" s="40">
        <v>1161287</v>
      </c>
      <c r="D35" s="44">
        <v>24</v>
      </c>
      <c r="E35" s="41"/>
      <c r="F35" s="42">
        <f>C35*D35*ROUND(E35,2)</f>
        <v>0</v>
      </c>
      <c r="G35" s="13"/>
      <c r="H35" s="39"/>
    </row>
    <row r="36" spans="1:8" ht="13.5" thickBot="1" x14ac:dyDescent="0.25">
      <c r="A36" s="29" t="s">
        <v>35</v>
      </c>
      <c r="B36" s="29" t="s">
        <v>34</v>
      </c>
      <c r="C36" s="40">
        <v>353293</v>
      </c>
      <c r="D36" s="44">
        <v>24</v>
      </c>
      <c r="E36" s="41"/>
      <c r="F36" s="42">
        <f t="shared" ref="F36:F37" si="2">C36*D36*ROUND(E36,2)</f>
        <v>0</v>
      </c>
      <c r="G36" s="13"/>
      <c r="H36" s="39"/>
    </row>
    <row r="37" spans="1:8" ht="13.5" thickBot="1" x14ac:dyDescent="0.25">
      <c r="A37" s="29" t="s">
        <v>88</v>
      </c>
      <c r="B37" s="29" t="s">
        <v>34</v>
      </c>
      <c r="C37" s="40">
        <v>812811</v>
      </c>
      <c r="D37" s="44">
        <v>24</v>
      </c>
      <c r="E37" s="41"/>
      <c r="F37" s="42">
        <f t="shared" si="2"/>
        <v>0</v>
      </c>
      <c r="G37" s="13"/>
      <c r="H37" s="39"/>
    </row>
    <row r="38" spans="1:8" ht="13.5" thickBot="1" x14ac:dyDescent="0.25">
      <c r="A38" s="144" t="s">
        <v>36</v>
      </c>
      <c r="B38" s="144"/>
      <c r="C38" s="144"/>
      <c r="D38" s="144"/>
      <c r="E38" s="144"/>
      <c r="F38" s="144"/>
      <c r="G38" s="30"/>
      <c r="H38" s="39"/>
    </row>
    <row r="39" spans="1:8" ht="13.5" thickBot="1" x14ac:dyDescent="0.25">
      <c r="A39" s="31" t="s">
        <v>114</v>
      </c>
      <c r="B39" s="29" t="s">
        <v>34</v>
      </c>
      <c r="C39" s="40">
        <v>10831</v>
      </c>
      <c r="D39" s="44">
        <v>24</v>
      </c>
      <c r="E39" s="41"/>
      <c r="F39" s="42">
        <f>C39*D39*ROUND(E39,2)</f>
        <v>0</v>
      </c>
      <c r="G39" s="13"/>
      <c r="H39" s="39"/>
    </row>
    <row r="40" spans="1:8" ht="13.5" thickBot="1" x14ac:dyDescent="0.25">
      <c r="A40" s="31" t="s">
        <v>115</v>
      </c>
      <c r="B40" s="29" t="s">
        <v>34</v>
      </c>
      <c r="C40" s="40">
        <v>4133</v>
      </c>
      <c r="D40" s="44">
        <v>24</v>
      </c>
      <c r="E40" s="41"/>
      <c r="F40" s="42">
        <f t="shared" ref="F40:F42" si="3">C40*D40*ROUND(E40,2)</f>
        <v>0</v>
      </c>
      <c r="G40" s="13"/>
      <c r="H40" s="39"/>
    </row>
    <row r="41" spans="1:8" ht="13.5" thickBot="1" x14ac:dyDescent="0.25">
      <c r="A41" s="31" t="s">
        <v>89</v>
      </c>
      <c r="B41" s="29" t="s">
        <v>34</v>
      </c>
      <c r="C41" s="40">
        <v>5159</v>
      </c>
      <c r="D41" s="44">
        <v>24</v>
      </c>
      <c r="E41" s="41"/>
      <c r="F41" s="42">
        <f t="shared" si="3"/>
        <v>0</v>
      </c>
      <c r="G41" s="13"/>
      <c r="H41" s="39"/>
    </row>
    <row r="42" spans="1:8" ht="13.5" thickBot="1" x14ac:dyDescent="0.25">
      <c r="A42" s="31" t="s">
        <v>90</v>
      </c>
      <c r="B42" s="29" t="s">
        <v>34</v>
      </c>
      <c r="C42" s="40">
        <v>3222</v>
      </c>
      <c r="D42" s="44">
        <v>24</v>
      </c>
      <c r="E42" s="41"/>
      <c r="F42" s="42">
        <f t="shared" si="3"/>
        <v>0</v>
      </c>
      <c r="G42" s="13"/>
      <c r="H42" s="39"/>
    </row>
    <row r="43" spans="1:8" ht="13.5" thickBot="1" x14ac:dyDescent="0.25">
      <c r="A43" s="144" t="s">
        <v>37</v>
      </c>
      <c r="B43" s="144"/>
      <c r="C43" s="144"/>
      <c r="D43" s="144"/>
      <c r="E43" s="144"/>
      <c r="F43" s="144"/>
      <c r="G43" s="30"/>
      <c r="H43" s="39"/>
    </row>
    <row r="44" spans="1:8" ht="20.25" customHeight="1" thickBot="1" x14ac:dyDescent="0.25">
      <c r="A44" s="31" t="s">
        <v>38</v>
      </c>
      <c r="B44" s="32" t="s">
        <v>34</v>
      </c>
      <c r="C44" s="40">
        <v>40620</v>
      </c>
      <c r="D44" s="44">
        <v>24</v>
      </c>
      <c r="E44" s="41"/>
      <c r="F44" s="42">
        <f>C44*D44*ROUND(E44,2)</f>
        <v>0</v>
      </c>
      <c r="G44" s="13"/>
      <c r="H44" s="39"/>
    </row>
    <row r="45" spans="1:8" ht="22.5" customHeight="1" thickBot="1" x14ac:dyDescent="0.25">
      <c r="A45" s="29" t="s">
        <v>39</v>
      </c>
      <c r="B45" s="32" t="s">
        <v>34</v>
      </c>
      <c r="C45" s="40">
        <v>38120</v>
      </c>
      <c r="D45" s="44">
        <v>24</v>
      </c>
      <c r="E45" s="41"/>
      <c r="F45" s="42">
        <f t="shared" ref="F45:F47" si="4">C45*D45*ROUND(E45,2)</f>
        <v>0</v>
      </c>
      <c r="G45" s="13"/>
      <c r="H45" s="39"/>
    </row>
    <row r="46" spans="1:8" ht="26.25" thickBot="1" x14ac:dyDescent="0.25">
      <c r="A46" s="29" t="s">
        <v>40</v>
      </c>
      <c r="B46" s="29" t="s">
        <v>41</v>
      </c>
      <c r="C46" s="40">
        <v>3546</v>
      </c>
      <c r="D46" s="44">
        <v>24</v>
      </c>
      <c r="E46" s="41"/>
      <c r="F46" s="42">
        <f t="shared" si="4"/>
        <v>0</v>
      </c>
      <c r="G46" s="13"/>
      <c r="H46" s="39"/>
    </row>
    <row r="47" spans="1:8" ht="25.5" customHeight="1" thickBot="1" x14ac:dyDescent="0.25">
      <c r="A47" s="29" t="s">
        <v>40</v>
      </c>
      <c r="B47" s="29" t="s">
        <v>42</v>
      </c>
      <c r="C47" s="40">
        <v>3303</v>
      </c>
      <c r="D47" s="44">
        <v>24</v>
      </c>
      <c r="E47" s="41"/>
      <c r="F47" s="42">
        <f t="shared" si="4"/>
        <v>0</v>
      </c>
      <c r="G47" s="13"/>
      <c r="H47" s="39"/>
    </row>
    <row r="48" spans="1:8" ht="13.5" thickBot="1" x14ac:dyDescent="0.25">
      <c r="A48" s="148" t="s">
        <v>43</v>
      </c>
      <c r="B48" s="148"/>
      <c r="C48" s="148"/>
      <c r="D48" s="148"/>
      <c r="E48" s="148"/>
      <c r="F48" s="148"/>
      <c r="G48" s="33"/>
      <c r="H48" s="39"/>
    </row>
    <row r="49" spans="1:8" ht="26.25" thickBot="1" x14ac:dyDescent="0.25">
      <c r="A49" s="29" t="s">
        <v>44</v>
      </c>
      <c r="B49" s="28" t="s">
        <v>45</v>
      </c>
      <c r="C49" s="40">
        <v>1079622</v>
      </c>
      <c r="D49" s="44">
        <v>24</v>
      </c>
      <c r="E49" s="41"/>
      <c r="F49" s="42">
        <f>C49*D49*ROUND(E49,2)</f>
        <v>0</v>
      </c>
      <c r="G49" s="13"/>
      <c r="H49" s="39"/>
    </row>
    <row r="50" spans="1:8" ht="32.25" customHeight="1" thickBot="1" x14ac:dyDescent="0.25">
      <c r="A50" s="145" t="s">
        <v>20</v>
      </c>
      <c r="B50" s="146"/>
      <c r="C50" s="146"/>
      <c r="D50" s="146"/>
      <c r="E50" s="147"/>
      <c r="F50" s="43">
        <f>ROUND(F35+F36+F37+F39+F40+F41+F42+F44+F45+F46+F47+F49,2)</f>
        <v>0</v>
      </c>
      <c r="G50" s="13"/>
      <c r="H50" s="39"/>
    </row>
    <row r="51" spans="1:8" x14ac:dyDescent="0.2">
      <c r="A51" s="6"/>
      <c r="B51" s="6"/>
      <c r="C51" s="6"/>
      <c r="D51" s="6"/>
      <c r="E51" s="6"/>
      <c r="F51" s="6"/>
      <c r="G51" s="6"/>
      <c r="H51" s="39"/>
    </row>
  </sheetData>
  <sheetProtection selectLockedCells="1"/>
  <mergeCells count="20">
    <mergeCell ref="A34:F34"/>
    <mergeCell ref="A38:F38"/>
    <mergeCell ref="A43:F43"/>
    <mergeCell ref="A50:E50"/>
    <mergeCell ref="A48:F48"/>
    <mergeCell ref="A16:E16"/>
    <mergeCell ref="A6:A8"/>
    <mergeCell ref="B6:B8"/>
    <mergeCell ref="C6:C7"/>
    <mergeCell ref="D6:D7"/>
    <mergeCell ref="E6:E7"/>
    <mergeCell ref="A18:G18"/>
    <mergeCell ref="A19:A20"/>
    <mergeCell ref="B19:B20"/>
    <mergeCell ref="A31:A33"/>
    <mergeCell ref="B31:B33"/>
    <mergeCell ref="C31:C32"/>
    <mergeCell ref="E31:E32"/>
    <mergeCell ref="D31:D32"/>
    <mergeCell ref="A28:F28"/>
  </mergeCells>
  <pageMargins left="0.23622047244094491" right="0.23622047244094491" top="0.74803149606299213" bottom="0.74803149606299213" header="0.31496062992125984" footer="0.31496062992125984"/>
  <pageSetup paperSize="9" scale="96" orientation="landscape" r:id="rId1"/>
  <headerFooter>
    <oddFooter>&amp;R&amp;"Arial,Uobičajeno"&amp;11&amp;K58595BStranica &amp;P od &amp;N</oddFooter>
  </headerFooter>
  <rowBreaks count="1" manualBreakCount="1"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showWhiteSpace="0" zoomScaleNormal="100" workbookViewId="0"/>
  </sheetViews>
  <sheetFormatPr defaultColWidth="9" defaultRowHeight="12.75" x14ac:dyDescent="0.2"/>
  <cols>
    <col min="1" max="1" width="34.625" style="36" customWidth="1"/>
    <col min="2" max="2" width="8" style="92" customWidth="1"/>
    <col min="3" max="3" width="11.25" style="36" customWidth="1"/>
    <col min="4" max="4" width="10.125" style="36" customWidth="1"/>
    <col min="5" max="5" width="13" style="36" customWidth="1"/>
    <col min="6" max="6" width="13.625" style="36" customWidth="1"/>
    <col min="7" max="7" width="6.5" style="36" customWidth="1"/>
    <col min="8" max="8" width="8" style="36" customWidth="1"/>
    <col min="9" max="9" width="14.5" style="36" customWidth="1"/>
    <col min="10" max="16384" width="9" style="36"/>
  </cols>
  <sheetData>
    <row r="1" spans="1:14" ht="18.75" customHeight="1" x14ac:dyDescent="0.2">
      <c r="A1" s="3" t="s">
        <v>85</v>
      </c>
      <c r="B1" s="46"/>
      <c r="C1" s="1"/>
      <c r="D1" s="1"/>
      <c r="E1" s="1"/>
      <c r="F1" s="1"/>
      <c r="G1" s="1"/>
      <c r="H1" s="1"/>
      <c r="I1" s="1"/>
    </row>
    <row r="2" spans="1:14" ht="16.5" customHeight="1" x14ac:dyDescent="0.2">
      <c r="A2" s="3"/>
      <c r="B2" s="46"/>
      <c r="C2" s="1"/>
      <c r="D2" s="1"/>
      <c r="E2" s="1"/>
      <c r="F2" s="1"/>
      <c r="G2" s="1"/>
      <c r="H2" s="1"/>
      <c r="I2" s="1"/>
    </row>
    <row r="3" spans="1:14" ht="15" customHeight="1" thickBot="1" x14ac:dyDescent="0.25">
      <c r="A3" s="2" t="s">
        <v>78</v>
      </c>
      <c r="B3" s="46"/>
      <c r="C3" s="1"/>
      <c r="D3" s="1"/>
      <c r="E3" s="1"/>
      <c r="F3" s="1"/>
      <c r="G3" s="1"/>
      <c r="H3" s="1"/>
      <c r="I3" s="1"/>
    </row>
    <row r="4" spans="1:14" ht="26.25" thickBot="1" x14ac:dyDescent="0.25">
      <c r="A4" s="47" t="s">
        <v>0</v>
      </c>
      <c r="B4" s="48" t="s">
        <v>46</v>
      </c>
      <c r="C4" s="155" t="s">
        <v>47</v>
      </c>
      <c r="D4" s="156"/>
      <c r="E4" s="155" t="s">
        <v>28</v>
      </c>
      <c r="F4" s="157"/>
      <c r="G4" s="155" t="s">
        <v>48</v>
      </c>
      <c r="H4" s="156"/>
      <c r="I4" s="49"/>
    </row>
    <row r="5" spans="1:14" ht="13.5" thickBot="1" x14ac:dyDescent="0.25">
      <c r="A5" s="50" t="s">
        <v>49</v>
      </c>
      <c r="B5" s="51"/>
      <c r="C5" s="149" t="s">
        <v>7</v>
      </c>
      <c r="D5" s="163"/>
      <c r="E5" s="149" t="s">
        <v>8</v>
      </c>
      <c r="F5" s="163"/>
      <c r="G5" s="149" t="s">
        <v>67</v>
      </c>
      <c r="H5" s="158"/>
      <c r="I5" s="49"/>
    </row>
    <row r="6" spans="1:14" ht="26.25" thickBot="1" x14ac:dyDescent="0.25">
      <c r="A6" s="52" t="s">
        <v>97</v>
      </c>
      <c r="B6" s="53" t="s">
        <v>50</v>
      </c>
      <c r="C6" s="159"/>
      <c r="D6" s="160"/>
      <c r="E6" s="151">
        <v>4820</v>
      </c>
      <c r="F6" s="152"/>
      <c r="G6" s="161">
        <f>ROUND(C6,2)*E6</f>
        <v>0</v>
      </c>
      <c r="H6" s="162"/>
      <c r="I6" s="49"/>
      <c r="N6" s="94"/>
    </row>
    <row r="7" spans="1:14" ht="26.25" thickBot="1" x14ac:dyDescent="0.25">
      <c r="A7" s="52" t="s">
        <v>98</v>
      </c>
      <c r="B7" s="53" t="s">
        <v>50</v>
      </c>
      <c r="C7" s="159"/>
      <c r="D7" s="160"/>
      <c r="E7" s="151">
        <v>1081</v>
      </c>
      <c r="F7" s="152"/>
      <c r="G7" s="161">
        <f>ROUND(C7,2)*E7</f>
        <v>0</v>
      </c>
      <c r="H7" s="162"/>
      <c r="I7" s="49"/>
      <c r="N7" s="94"/>
    </row>
    <row r="8" spans="1:14" ht="26.25" thickBot="1" x14ac:dyDescent="0.25">
      <c r="A8" s="52" t="s">
        <v>99</v>
      </c>
      <c r="B8" s="53" t="s">
        <v>50</v>
      </c>
      <c r="C8" s="159"/>
      <c r="D8" s="160"/>
      <c r="E8" s="151">
        <v>602</v>
      </c>
      <c r="F8" s="152"/>
      <c r="G8" s="161">
        <f>ROUND(C8,2)*E8</f>
        <v>0</v>
      </c>
      <c r="H8" s="162"/>
      <c r="I8" s="49"/>
      <c r="N8" s="94"/>
    </row>
    <row r="9" spans="1:14" ht="26.25" thickBot="1" x14ac:dyDescent="0.25">
      <c r="A9" s="54" t="s">
        <v>100</v>
      </c>
      <c r="B9" s="55" t="s">
        <v>50</v>
      </c>
      <c r="C9" s="159"/>
      <c r="D9" s="160"/>
      <c r="E9" s="151">
        <v>344</v>
      </c>
      <c r="F9" s="152"/>
      <c r="G9" s="161">
        <f>ROUND(C9,2)*E9</f>
        <v>0</v>
      </c>
      <c r="H9" s="162"/>
      <c r="I9" s="49"/>
      <c r="N9" s="94"/>
    </row>
    <row r="10" spans="1:14" ht="26.25" thickBot="1" x14ac:dyDescent="0.25">
      <c r="A10" s="54" t="s">
        <v>101</v>
      </c>
      <c r="B10" s="55" t="s">
        <v>50</v>
      </c>
      <c r="C10" s="159"/>
      <c r="D10" s="160"/>
      <c r="E10" s="151">
        <v>117</v>
      </c>
      <c r="F10" s="152"/>
      <c r="G10" s="161">
        <f>ROUND(C10,2)*E10</f>
        <v>0</v>
      </c>
      <c r="H10" s="162"/>
      <c r="I10" s="49"/>
      <c r="N10" s="94"/>
    </row>
    <row r="11" spans="1:14" ht="21" customHeight="1" thickBot="1" x14ac:dyDescent="0.25">
      <c r="A11" s="56" t="s">
        <v>48</v>
      </c>
      <c r="B11" s="57"/>
      <c r="C11" s="58"/>
      <c r="D11" s="58"/>
      <c r="E11" s="58"/>
      <c r="F11" s="93"/>
      <c r="G11" s="167">
        <f>ROUND(SUM(G6:H10),2)</f>
        <v>0</v>
      </c>
      <c r="H11" s="168"/>
      <c r="I11" s="1"/>
    </row>
    <row r="12" spans="1:14" x14ac:dyDescent="0.2">
      <c r="A12" s="58"/>
      <c r="B12" s="57"/>
      <c r="C12" s="58"/>
      <c r="D12" s="58"/>
      <c r="E12" s="58"/>
      <c r="F12" s="58"/>
      <c r="G12" s="60"/>
      <c r="H12" s="60"/>
      <c r="I12" s="1"/>
    </row>
    <row r="13" spans="1:14" ht="18.75" customHeight="1" thickBot="1" x14ac:dyDescent="0.25">
      <c r="A13" s="2" t="s">
        <v>79</v>
      </c>
      <c r="B13" s="46"/>
      <c r="C13" s="1"/>
      <c r="D13" s="1"/>
      <c r="E13" s="1"/>
      <c r="F13" s="1"/>
      <c r="G13" s="1"/>
      <c r="H13" s="1"/>
      <c r="I13" s="1"/>
    </row>
    <row r="14" spans="1:14" ht="39" thickBot="1" x14ac:dyDescent="0.25">
      <c r="A14" s="61" t="s">
        <v>0</v>
      </c>
      <c r="B14" s="62" t="s">
        <v>46</v>
      </c>
      <c r="C14" s="164" t="s">
        <v>47</v>
      </c>
      <c r="D14" s="165"/>
      <c r="E14" s="164" t="s">
        <v>28</v>
      </c>
      <c r="F14" s="166"/>
      <c r="G14" s="62" t="s">
        <v>21</v>
      </c>
      <c r="H14" s="164" t="s">
        <v>48</v>
      </c>
      <c r="I14" s="165"/>
    </row>
    <row r="15" spans="1:14" ht="13.5" thickBot="1" x14ac:dyDescent="0.25">
      <c r="A15" s="50" t="s">
        <v>51</v>
      </c>
      <c r="B15" s="51"/>
      <c r="C15" s="169" t="s">
        <v>7</v>
      </c>
      <c r="D15" s="169"/>
      <c r="E15" s="169" t="s">
        <v>8</v>
      </c>
      <c r="F15" s="169"/>
      <c r="G15" s="51" t="s">
        <v>9</v>
      </c>
      <c r="H15" s="149" t="s">
        <v>31</v>
      </c>
      <c r="I15" s="158"/>
    </row>
    <row r="16" spans="1:14" ht="26.25" thickBot="1" x14ac:dyDescent="0.25">
      <c r="A16" s="52" t="s">
        <v>102</v>
      </c>
      <c r="B16" s="53" t="s">
        <v>50</v>
      </c>
      <c r="C16" s="159"/>
      <c r="D16" s="160"/>
      <c r="E16" s="151">
        <v>4820</v>
      </c>
      <c r="F16" s="153"/>
      <c r="G16" s="63">
        <v>24</v>
      </c>
      <c r="H16" s="161">
        <f>ROUND(C16,2)*E16*G16</f>
        <v>0</v>
      </c>
      <c r="I16" s="162"/>
    </row>
    <row r="17" spans="1:9" ht="26.25" thickBot="1" x14ac:dyDescent="0.25">
      <c r="A17" s="52" t="s">
        <v>103</v>
      </c>
      <c r="B17" s="53" t="s">
        <v>50</v>
      </c>
      <c r="C17" s="159"/>
      <c r="D17" s="160"/>
      <c r="E17" s="151">
        <v>1081</v>
      </c>
      <c r="F17" s="153"/>
      <c r="G17" s="63">
        <v>24</v>
      </c>
      <c r="H17" s="161">
        <f>ROUND(C17,2)*E17*G17</f>
        <v>0</v>
      </c>
      <c r="I17" s="162"/>
    </row>
    <row r="18" spans="1:9" ht="26.25" thickBot="1" x14ac:dyDescent="0.25">
      <c r="A18" s="52" t="s">
        <v>104</v>
      </c>
      <c r="B18" s="53" t="s">
        <v>50</v>
      </c>
      <c r="C18" s="159"/>
      <c r="D18" s="160"/>
      <c r="E18" s="151">
        <v>602</v>
      </c>
      <c r="F18" s="153"/>
      <c r="G18" s="63">
        <v>24</v>
      </c>
      <c r="H18" s="161">
        <f>ROUND(C18,2)*E18*G18</f>
        <v>0</v>
      </c>
      <c r="I18" s="162"/>
    </row>
    <row r="19" spans="1:9" ht="26.25" thickBot="1" x14ac:dyDescent="0.25">
      <c r="A19" s="54" t="s">
        <v>100</v>
      </c>
      <c r="B19" s="55" t="s">
        <v>50</v>
      </c>
      <c r="C19" s="159"/>
      <c r="D19" s="160"/>
      <c r="E19" s="151">
        <v>344</v>
      </c>
      <c r="F19" s="153"/>
      <c r="G19" s="63">
        <v>24</v>
      </c>
      <c r="H19" s="161">
        <f>ROUND(C19,2)*E19*G19</f>
        <v>0</v>
      </c>
      <c r="I19" s="162"/>
    </row>
    <row r="20" spans="1:9" ht="26.25" thickBot="1" x14ac:dyDescent="0.25">
      <c r="A20" s="54" t="s">
        <v>101</v>
      </c>
      <c r="B20" s="55" t="s">
        <v>50</v>
      </c>
      <c r="C20" s="159"/>
      <c r="D20" s="160"/>
      <c r="E20" s="151">
        <v>117</v>
      </c>
      <c r="F20" s="153"/>
      <c r="G20" s="63">
        <v>24</v>
      </c>
      <c r="H20" s="161">
        <f>ROUND(C20,2)*E20*G20</f>
        <v>0</v>
      </c>
      <c r="I20" s="162"/>
    </row>
    <row r="21" spans="1:9" ht="21.75" customHeight="1" thickBot="1" x14ac:dyDescent="0.25">
      <c r="A21" s="184" t="s">
        <v>48</v>
      </c>
      <c r="B21" s="185"/>
      <c r="C21" s="185"/>
      <c r="D21" s="185"/>
      <c r="E21" s="185"/>
      <c r="F21" s="185"/>
      <c r="G21" s="185"/>
      <c r="H21" s="186"/>
      <c r="I21" s="59">
        <f>ROUND(SUM(H16:I20),2)</f>
        <v>0</v>
      </c>
    </row>
    <row r="22" spans="1:9" x14ac:dyDescent="0.2">
      <c r="A22" s="154"/>
      <c r="B22" s="154"/>
      <c r="C22" s="154"/>
      <c r="D22" s="154"/>
      <c r="E22" s="154"/>
      <c r="F22" s="154"/>
      <c r="G22" s="154"/>
      <c r="H22" s="64"/>
      <c r="I22" s="64"/>
    </row>
    <row r="23" spans="1:9" ht="17.25" customHeight="1" thickBot="1" x14ac:dyDescent="0.25">
      <c r="A23" s="171" t="s">
        <v>52</v>
      </c>
      <c r="B23" s="171"/>
      <c r="C23" s="171"/>
      <c r="D23" s="171"/>
      <c r="E23" s="171"/>
      <c r="F23" s="171"/>
      <c r="G23" s="171"/>
      <c r="H23" s="65"/>
      <c r="I23" s="65"/>
    </row>
    <row r="24" spans="1:9" x14ac:dyDescent="0.2">
      <c r="A24" s="172" t="s">
        <v>0</v>
      </c>
      <c r="B24" s="174" t="s">
        <v>46</v>
      </c>
      <c r="C24" s="176" t="s">
        <v>47</v>
      </c>
      <c r="D24" s="177"/>
      <c r="E24" s="176" t="s">
        <v>28</v>
      </c>
      <c r="F24" s="180"/>
      <c r="G24" s="174" t="s">
        <v>21</v>
      </c>
      <c r="H24" s="176" t="s">
        <v>48</v>
      </c>
      <c r="I24" s="177"/>
    </row>
    <row r="25" spans="1:9" ht="13.5" thickBot="1" x14ac:dyDescent="0.25">
      <c r="A25" s="173"/>
      <c r="B25" s="175"/>
      <c r="C25" s="178"/>
      <c r="D25" s="179"/>
      <c r="E25" s="178"/>
      <c r="F25" s="181"/>
      <c r="G25" s="175"/>
      <c r="H25" s="178"/>
      <c r="I25" s="179"/>
    </row>
    <row r="26" spans="1:9" ht="13.5" thickBot="1" x14ac:dyDescent="0.25">
      <c r="A26" s="184" t="s">
        <v>53</v>
      </c>
      <c r="B26" s="185"/>
      <c r="C26" s="185"/>
      <c r="D26" s="185"/>
      <c r="E26" s="185"/>
      <c r="F26" s="185"/>
      <c r="G26" s="185"/>
      <c r="H26" s="185"/>
      <c r="I26" s="187"/>
    </row>
    <row r="27" spans="1:9" ht="16.5" customHeight="1" thickBot="1" x14ac:dyDescent="0.25">
      <c r="A27" s="182" t="s">
        <v>95</v>
      </c>
      <c r="B27" s="183"/>
      <c r="C27" s="149" t="s">
        <v>7</v>
      </c>
      <c r="D27" s="150"/>
      <c r="E27" s="163" t="s">
        <v>8</v>
      </c>
      <c r="F27" s="170"/>
      <c r="G27" s="51" t="s">
        <v>9</v>
      </c>
      <c r="H27" s="149" t="s">
        <v>31</v>
      </c>
      <c r="I27" s="158"/>
    </row>
    <row r="28" spans="1:9" ht="16.5" customHeight="1" thickBot="1" x14ac:dyDescent="0.25">
      <c r="A28" s="66" t="s">
        <v>56</v>
      </c>
      <c r="B28" s="53" t="s">
        <v>54</v>
      </c>
      <c r="C28" s="159"/>
      <c r="D28" s="160"/>
      <c r="E28" s="151">
        <v>486909</v>
      </c>
      <c r="F28" s="188"/>
      <c r="G28" s="67">
        <v>24</v>
      </c>
      <c r="H28" s="161">
        <f>ROUND(C28,2)*E28*G28</f>
        <v>0</v>
      </c>
      <c r="I28" s="162"/>
    </row>
    <row r="29" spans="1:9" ht="26.25" thickBot="1" x14ac:dyDescent="0.25">
      <c r="A29" s="95" t="s">
        <v>57</v>
      </c>
      <c r="B29" s="53" t="s">
        <v>55</v>
      </c>
      <c r="C29" s="159"/>
      <c r="D29" s="160"/>
      <c r="E29" s="151">
        <f>E28</f>
        <v>486909</v>
      </c>
      <c r="F29" s="188"/>
      <c r="G29" s="67">
        <v>24</v>
      </c>
      <c r="H29" s="161">
        <f>ROUND(C29,2)*E29*G29</f>
        <v>0</v>
      </c>
      <c r="I29" s="162"/>
    </row>
    <row r="30" spans="1:9" ht="21" customHeight="1" thickBot="1" x14ac:dyDescent="0.25">
      <c r="A30" s="184" t="s">
        <v>48</v>
      </c>
      <c r="B30" s="185"/>
      <c r="C30" s="185"/>
      <c r="D30" s="185"/>
      <c r="E30" s="185"/>
      <c r="F30" s="185"/>
      <c r="G30" s="187"/>
      <c r="H30" s="161">
        <f>ROUND(SUM(H28:I29),2)</f>
        <v>0</v>
      </c>
      <c r="I30" s="162"/>
    </row>
    <row r="31" spans="1:9" ht="13.5" thickBot="1" x14ac:dyDescent="0.25">
      <c r="A31" s="184" t="s">
        <v>58</v>
      </c>
      <c r="B31" s="185"/>
      <c r="C31" s="185"/>
      <c r="D31" s="185"/>
      <c r="E31" s="185"/>
      <c r="F31" s="185"/>
      <c r="G31" s="185"/>
      <c r="H31" s="185"/>
      <c r="I31" s="187"/>
    </row>
    <row r="32" spans="1:9" ht="13.5" thickBot="1" x14ac:dyDescent="0.25">
      <c r="A32" s="66" t="s">
        <v>59</v>
      </c>
      <c r="B32" s="53" t="s">
        <v>54</v>
      </c>
      <c r="C32" s="159"/>
      <c r="D32" s="160"/>
      <c r="E32" s="151">
        <v>278553</v>
      </c>
      <c r="F32" s="188"/>
      <c r="G32" s="67">
        <v>24</v>
      </c>
      <c r="H32" s="161">
        <f>ROUND(C32,2)*E32*G32</f>
        <v>0</v>
      </c>
      <c r="I32" s="162"/>
    </row>
    <row r="33" spans="1:9" ht="26.25" thickBot="1" x14ac:dyDescent="0.25">
      <c r="A33" s="95" t="s">
        <v>60</v>
      </c>
      <c r="B33" s="53" t="s">
        <v>55</v>
      </c>
      <c r="C33" s="159"/>
      <c r="D33" s="160"/>
      <c r="E33" s="151">
        <f>E32</f>
        <v>278553</v>
      </c>
      <c r="F33" s="188"/>
      <c r="G33" s="67">
        <v>24</v>
      </c>
      <c r="H33" s="161">
        <f>ROUND(C33,2)*E33*G33</f>
        <v>0</v>
      </c>
      <c r="I33" s="162"/>
    </row>
    <row r="34" spans="1:9" ht="21" customHeight="1" thickBot="1" x14ac:dyDescent="0.25">
      <c r="A34" s="192" t="s">
        <v>48</v>
      </c>
      <c r="B34" s="193"/>
      <c r="C34" s="193"/>
      <c r="D34" s="193"/>
      <c r="E34" s="193"/>
      <c r="F34" s="193"/>
      <c r="G34" s="194"/>
      <c r="H34" s="195">
        <f>ROUND(SUM(H32:I33),2)</f>
        <v>0</v>
      </c>
      <c r="I34" s="196"/>
    </row>
    <row r="35" spans="1:9" ht="13.5" thickBot="1" x14ac:dyDescent="0.25">
      <c r="A35" s="184" t="s">
        <v>61</v>
      </c>
      <c r="B35" s="185"/>
      <c r="C35" s="185"/>
      <c r="D35" s="185"/>
      <c r="E35" s="185"/>
      <c r="F35" s="185"/>
      <c r="G35" s="185"/>
      <c r="H35" s="185"/>
      <c r="I35" s="197"/>
    </row>
    <row r="36" spans="1:9" ht="13.5" thickBot="1" x14ac:dyDescent="0.25">
      <c r="A36" s="68" t="s">
        <v>111</v>
      </c>
      <c r="B36" s="53" t="s">
        <v>54</v>
      </c>
      <c r="C36" s="159"/>
      <c r="D36" s="160"/>
      <c r="E36" s="151">
        <v>2842</v>
      </c>
      <c r="F36" s="188"/>
      <c r="G36" s="67">
        <v>24</v>
      </c>
      <c r="H36" s="161">
        <f>ROUND(C36,2)*E36*G36</f>
        <v>0</v>
      </c>
      <c r="I36" s="198"/>
    </row>
    <row r="37" spans="1:9" ht="21" customHeight="1" thickBot="1" x14ac:dyDescent="0.25">
      <c r="A37" s="184" t="s">
        <v>62</v>
      </c>
      <c r="B37" s="185"/>
      <c r="C37" s="185"/>
      <c r="D37" s="185"/>
      <c r="E37" s="185"/>
      <c r="F37" s="185"/>
      <c r="G37" s="187"/>
      <c r="H37" s="161">
        <f>ROUND(SUM(H36:I36),2)</f>
        <v>0</v>
      </c>
      <c r="I37" s="162"/>
    </row>
    <row r="38" spans="1:9" ht="13.5" thickBot="1" x14ac:dyDescent="0.25">
      <c r="A38" s="189" t="s">
        <v>63</v>
      </c>
      <c r="B38" s="190"/>
      <c r="C38" s="190"/>
      <c r="D38" s="190"/>
      <c r="E38" s="190"/>
      <c r="F38" s="190"/>
      <c r="G38" s="190"/>
      <c r="H38" s="190"/>
      <c r="I38" s="191"/>
    </row>
    <row r="39" spans="1:9" ht="13.5" thickBot="1" x14ac:dyDescent="0.25">
      <c r="A39" s="68" t="s">
        <v>110</v>
      </c>
      <c r="B39" s="53" t="s">
        <v>54</v>
      </c>
      <c r="C39" s="159"/>
      <c r="D39" s="160"/>
      <c r="E39" s="151">
        <v>3683</v>
      </c>
      <c r="F39" s="188"/>
      <c r="G39" s="67">
        <v>24</v>
      </c>
      <c r="H39" s="161">
        <f>ROUND(C39,2)*E39*G39</f>
        <v>0</v>
      </c>
      <c r="I39" s="162"/>
    </row>
    <row r="40" spans="1:9" ht="21" customHeight="1" thickBot="1" x14ac:dyDescent="0.25">
      <c r="A40" s="184" t="s">
        <v>62</v>
      </c>
      <c r="B40" s="185"/>
      <c r="C40" s="185"/>
      <c r="D40" s="185"/>
      <c r="E40" s="185"/>
      <c r="F40" s="185"/>
      <c r="G40" s="187"/>
      <c r="H40" s="161">
        <f>ROUND(SUM(H39:I39),2)</f>
        <v>0</v>
      </c>
      <c r="I40" s="162"/>
    </row>
    <row r="41" spans="1:9" ht="13.5" thickBot="1" x14ac:dyDescent="0.25">
      <c r="A41" s="184" t="s">
        <v>64</v>
      </c>
      <c r="B41" s="185"/>
      <c r="C41" s="185"/>
      <c r="D41" s="185"/>
      <c r="E41" s="185"/>
      <c r="F41" s="185"/>
      <c r="G41" s="185"/>
      <c r="H41" s="185"/>
      <c r="I41" s="187"/>
    </row>
    <row r="42" spans="1:9" ht="13.5" thickBot="1" x14ac:dyDescent="0.25">
      <c r="A42" s="68" t="s">
        <v>116</v>
      </c>
      <c r="B42" s="53" t="s">
        <v>50</v>
      </c>
      <c r="C42" s="159"/>
      <c r="D42" s="160"/>
      <c r="E42" s="151">
        <v>336675</v>
      </c>
      <c r="F42" s="188"/>
      <c r="G42" s="67">
        <v>24</v>
      </c>
      <c r="H42" s="161">
        <f>ROUND(C42,2)*E42*G42</f>
        <v>0</v>
      </c>
      <c r="I42" s="162"/>
    </row>
    <row r="43" spans="1:9" ht="13.5" thickBot="1" x14ac:dyDescent="0.25">
      <c r="A43" s="68" t="s">
        <v>112</v>
      </c>
      <c r="B43" s="53" t="s">
        <v>50</v>
      </c>
      <c r="C43" s="159"/>
      <c r="D43" s="160"/>
      <c r="E43" s="151">
        <v>1414</v>
      </c>
      <c r="F43" s="188"/>
      <c r="G43" s="67">
        <v>24</v>
      </c>
      <c r="H43" s="161">
        <f>ROUND(C43,2)*E43*G43</f>
        <v>0</v>
      </c>
      <c r="I43" s="162"/>
    </row>
    <row r="44" spans="1:9" ht="13.5" thickBot="1" x14ac:dyDescent="0.25">
      <c r="A44" s="201" t="s">
        <v>65</v>
      </c>
      <c r="B44" s="202"/>
      <c r="C44" s="202"/>
      <c r="D44" s="202"/>
      <c r="E44" s="202"/>
      <c r="F44" s="202"/>
      <c r="G44" s="203"/>
      <c r="H44" s="161">
        <f>ROUND(SUM(H42:I43),2)</f>
        <v>0</v>
      </c>
      <c r="I44" s="162"/>
    </row>
    <row r="45" spans="1:9" ht="13.5" thickBot="1" x14ac:dyDescent="0.25">
      <c r="A45" s="199" t="s">
        <v>70</v>
      </c>
      <c r="B45" s="200"/>
      <c r="C45" s="200"/>
      <c r="D45" s="200"/>
      <c r="E45" s="200"/>
      <c r="F45" s="200"/>
      <c r="G45" s="200"/>
      <c r="H45" s="200"/>
      <c r="I45" s="207"/>
    </row>
    <row r="46" spans="1:9" ht="13.5" thickBot="1" x14ac:dyDescent="0.25">
      <c r="A46" s="11" t="s">
        <v>117</v>
      </c>
      <c r="B46" s="12" t="s">
        <v>93</v>
      </c>
      <c r="C46" s="159"/>
      <c r="D46" s="160"/>
      <c r="E46" s="151">
        <v>3281</v>
      </c>
      <c r="F46" s="188"/>
      <c r="G46" s="69">
        <v>24</v>
      </c>
      <c r="H46" s="209">
        <f>ROUND(C46,2)*E46*G46</f>
        <v>0</v>
      </c>
      <c r="I46" s="210"/>
    </row>
    <row r="47" spans="1:9" ht="13.5" thickBot="1" x14ac:dyDescent="0.25">
      <c r="A47" s="11" t="s">
        <v>113</v>
      </c>
      <c r="B47" s="12" t="s">
        <v>94</v>
      </c>
      <c r="C47" s="159"/>
      <c r="D47" s="160"/>
      <c r="E47" s="151">
        <v>8187</v>
      </c>
      <c r="F47" s="188"/>
      <c r="G47" s="69">
        <v>24</v>
      </c>
      <c r="H47" s="209">
        <f>ROUND(C47,2)*E47*G47</f>
        <v>0</v>
      </c>
      <c r="I47" s="210"/>
    </row>
    <row r="48" spans="1:9" ht="21" customHeight="1" thickBot="1" x14ac:dyDescent="0.25">
      <c r="A48" s="199" t="s">
        <v>48</v>
      </c>
      <c r="B48" s="200"/>
      <c r="C48" s="200"/>
      <c r="D48" s="200"/>
      <c r="E48" s="200"/>
      <c r="F48" s="200"/>
      <c r="G48" s="200"/>
      <c r="H48" s="209">
        <f>ROUND(SUM(H46:I47),2)</f>
        <v>0</v>
      </c>
      <c r="I48" s="210"/>
    </row>
    <row r="49" spans="1:9" ht="27" customHeight="1" thickBot="1" x14ac:dyDescent="0.25">
      <c r="A49" s="201" t="s">
        <v>66</v>
      </c>
      <c r="B49" s="202"/>
      <c r="C49" s="202"/>
      <c r="D49" s="202"/>
      <c r="E49" s="202"/>
      <c r="F49" s="202"/>
      <c r="G49" s="202"/>
      <c r="H49" s="186"/>
      <c r="I49" s="59">
        <f>ROUND(H30+H34+H37+H40+H44+H48,2)</f>
        <v>0</v>
      </c>
    </row>
    <row r="50" spans="1:9" x14ac:dyDescent="0.2">
      <c r="A50" s="70"/>
      <c r="B50" s="71"/>
      <c r="C50" s="70"/>
      <c r="D50" s="70"/>
      <c r="E50" s="70"/>
      <c r="F50" s="70"/>
      <c r="G50" s="70"/>
      <c r="H50" s="72"/>
      <c r="I50" s="73"/>
    </row>
    <row r="51" spans="1:9" ht="13.5" thickBot="1" x14ac:dyDescent="0.25">
      <c r="A51" s="2" t="s">
        <v>80</v>
      </c>
      <c r="B51" s="46"/>
      <c r="C51" s="1"/>
      <c r="D51" s="1"/>
      <c r="E51" s="1"/>
      <c r="F51" s="1"/>
      <c r="G51" s="1"/>
      <c r="H51" s="1"/>
      <c r="I51" s="1"/>
    </row>
    <row r="52" spans="1:9" ht="26.25" thickBot="1" x14ac:dyDescent="0.25">
      <c r="A52" s="74" t="s">
        <v>0</v>
      </c>
      <c r="B52" s="62" t="s">
        <v>46</v>
      </c>
      <c r="C52" s="62" t="s">
        <v>47</v>
      </c>
      <c r="D52" s="62" t="s">
        <v>83</v>
      </c>
      <c r="E52" s="75" t="s">
        <v>48</v>
      </c>
      <c r="F52" s="1"/>
      <c r="G52" s="1"/>
      <c r="H52" s="1"/>
      <c r="I52" s="1"/>
    </row>
    <row r="53" spans="1:9" ht="13.5" thickBot="1" x14ac:dyDescent="0.25">
      <c r="A53" s="68"/>
      <c r="B53" s="76"/>
      <c r="C53" s="51" t="s">
        <v>7</v>
      </c>
      <c r="D53" s="51" t="s">
        <v>8</v>
      </c>
      <c r="E53" s="77" t="s">
        <v>67</v>
      </c>
      <c r="F53" s="1"/>
      <c r="G53" s="1"/>
      <c r="H53" s="1"/>
      <c r="I53" s="1"/>
    </row>
    <row r="54" spans="1:9" ht="13.5" thickBot="1" x14ac:dyDescent="0.25">
      <c r="A54" s="68" t="s">
        <v>105</v>
      </c>
      <c r="B54" s="76" t="s">
        <v>68</v>
      </c>
      <c r="C54" s="78"/>
      <c r="D54" s="79">
        <v>4820</v>
      </c>
      <c r="E54" s="80">
        <f>ROUND(C54,2)*D54</f>
        <v>0</v>
      </c>
      <c r="F54" s="1"/>
      <c r="G54" s="1"/>
      <c r="H54" s="1"/>
      <c r="I54" s="1"/>
    </row>
    <row r="55" spans="1:9" ht="13.5" thickBot="1" x14ac:dyDescent="0.25">
      <c r="A55" s="68" t="s">
        <v>106</v>
      </c>
      <c r="B55" s="76" t="s">
        <v>68</v>
      </c>
      <c r="C55" s="78"/>
      <c r="D55" s="79">
        <v>1081</v>
      </c>
      <c r="E55" s="80">
        <f t="shared" ref="E55:E58" si="0">ROUND(C55,2)*D55</f>
        <v>0</v>
      </c>
      <c r="F55" s="1"/>
      <c r="G55" s="1"/>
      <c r="H55" s="1"/>
      <c r="I55" s="1"/>
    </row>
    <row r="56" spans="1:9" ht="13.5" thickBot="1" x14ac:dyDescent="0.25">
      <c r="A56" s="68" t="s">
        <v>107</v>
      </c>
      <c r="B56" s="76" t="s">
        <v>68</v>
      </c>
      <c r="C56" s="78"/>
      <c r="D56" s="79">
        <v>602</v>
      </c>
      <c r="E56" s="80">
        <f t="shared" si="0"/>
        <v>0</v>
      </c>
      <c r="F56" s="1"/>
      <c r="G56" s="1"/>
      <c r="H56" s="1"/>
      <c r="I56" s="1"/>
    </row>
    <row r="57" spans="1:9" ht="13.5" thickBot="1" x14ac:dyDescent="0.25">
      <c r="A57" s="68" t="s">
        <v>108</v>
      </c>
      <c r="B57" s="81" t="s">
        <v>68</v>
      </c>
      <c r="C57" s="78"/>
      <c r="D57" s="79">
        <v>344</v>
      </c>
      <c r="E57" s="80">
        <f t="shared" si="0"/>
        <v>0</v>
      </c>
      <c r="F57" s="1"/>
      <c r="G57" s="1"/>
      <c r="H57" s="1"/>
      <c r="I57" s="1"/>
    </row>
    <row r="58" spans="1:9" ht="13.5" thickBot="1" x14ac:dyDescent="0.25">
      <c r="A58" s="68" t="s">
        <v>109</v>
      </c>
      <c r="B58" s="81" t="s">
        <v>68</v>
      </c>
      <c r="C58" s="78"/>
      <c r="D58" s="79">
        <v>117</v>
      </c>
      <c r="E58" s="80">
        <f t="shared" si="0"/>
        <v>0</v>
      </c>
      <c r="F58" s="1"/>
      <c r="G58" s="1"/>
      <c r="H58" s="1"/>
      <c r="I58" s="1"/>
    </row>
    <row r="59" spans="1:9" ht="26.25" customHeight="1" thickBot="1" x14ac:dyDescent="0.25">
      <c r="A59" s="184" t="s">
        <v>48</v>
      </c>
      <c r="B59" s="185"/>
      <c r="C59" s="190"/>
      <c r="D59" s="191"/>
      <c r="E59" s="82">
        <f>ROUND(SUM(E54:E58),2)</f>
        <v>0</v>
      </c>
      <c r="F59" s="1"/>
      <c r="G59" s="1"/>
      <c r="H59" s="1"/>
      <c r="I59" s="1"/>
    </row>
    <row r="60" spans="1:9" x14ac:dyDescent="0.2">
      <c r="A60" s="83"/>
      <c r="B60" s="71"/>
      <c r="C60" s="83"/>
      <c r="D60" s="83"/>
      <c r="E60" s="73"/>
      <c r="F60" s="1"/>
      <c r="G60" s="1"/>
      <c r="H60" s="1"/>
      <c r="I60" s="1"/>
    </row>
    <row r="61" spans="1:9" ht="13.5" thickBot="1" x14ac:dyDescent="0.25">
      <c r="A61" s="4" t="s">
        <v>81</v>
      </c>
      <c r="B61" s="46"/>
      <c r="C61" s="1"/>
      <c r="D61" s="1"/>
      <c r="E61" s="1"/>
      <c r="F61" s="1"/>
      <c r="G61" s="1"/>
      <c r="H61" s="1"/>
      <c r="I61" s="1"/>
    </row>
    <row r="62" spans="1:9" ht="12.75" customHeight="1" x14ac:dyDescent="0.2">
      <c r="A62" s="208" t="s">
        <v>0</v>
      </c>
      <c r="B62" s="206" t="s">
        <v>46</v>
      </c>
      <c r="C62" s="206" t="s">
        <v>47</v>
      </c>
      <c r="D62" s="206" t="s">
        <v>28</v>
      </c>
      <c r="E62" s="206" t="s">
        <v>21</v>
      </c>
      <c r="F62" s="206" t="s">
        <v>48</v>
      </c>
      <c r="G62" s="1"/>
      <c r="H62" s="1"/>
      <c r="I62" s="1"/>
    </row>
    <row r="63" spans="1:9" ht="16.5" customHeight="1" thickBot="1" x14ac:dyDescent="0.25">
      <c r="A63" s="173"/>
      <c r="B63" s="175"/>
      <c r="C63" s="175"/>
      <c r="D63" s="175"/>
      <c r="E63" s="175"/>
      <c r="F63" s="175"/>
      <c r="G63" s="1"/>
      <c r="H63" s="1"/>
      <c r="I63" s="1"/>
    </row>
    <row r="64" spans="1:9" ht="16.5" customHeight="1" thickBot="1" x14ac:dyDescent="0.25">
      <c r="A64" s="201" t="s">
        <v>69</v>
      </c>
      <c r="B64" s="202"/>
      <c r="C64" s="202"/>
      <c r="D64" s="202"/>
      <c r="E64" s="202"/>
      <c r="F64" s="203"/>
      <c r="G64" s="1"/>
      <c r="H64" s="1"/>
      <c r="I64" s="1"/>
    </row>
    <row r="65" spans="1:9" ht="16.5" customHeight="1" thickBot="1" x14ac:dyDescent="0.25">
      <c r="A65" s="50" t="s">
        <v>70</v>
      </c>
      <c r="B65" s="76"/>
      <c r="C65" s="51" t="s">
        <v>7</v>
      </c>
      <c r="D65" s="51" t="s">
        <v>8</v>
      </c>
      <c r="E65" s="51" t="s">
        <v>9</v>
      </c>
      <c r="F65" s="51" t="s">
        <v>31</v>
      </c>
      <c r="G65" s="1"/>
      <c r="H65" s="1"/>
      <c r="I65" s="1"/>
    </row>
    <row r="66" spans="1:9" ht="16.5" customHeight="1" thickBot="1" x14ac:dyDescent="0.25">
      <c r="A66" s="84" t="s">
        <v>71</v>
      </c>
      <c r="B66" s="77" t="s">
        <v>72</v>
      </c>
      <c r="C66" s="85"/>
      <c r="D66" s="79">
        <v>499</v>
      </c>
      <c r="E66" s="86">
        <v>24</v>
      </c>
      <c r="F66" s="87">
        <f>ROUND(C66,2)*D66*E66</f>
        <v>0</v>
      </c>
      <c r="G66" s="1"/>
      <c r="H66" s="1"/>
      <c r="I66" s="1"/>
    </row>
    <row r="67" spans="1:9" ht="16.5" customHeight="1" thickBot="1" x14ac:dyDescent="0.25">
      <c r="A67" s="184" t="s">
        <v>48</v>
      </c>
      <c r="B67" s="185"/>
      <c r="C67" s="185"/>
      <c r="D67" s="190"/>
      <c r="E67" s="191"/>
      <c r="F67" s="82">
        <f>F66</f>
        <v>0</v>
      </c>
      <c r="G67" s="1"/>
      <c r="H67" s="1"/>
      <c r="I67" s="1"/>
    </row>
    <row r="68" spans="1:9" x14ac:dyDescent="0.2">
      <c r="A68" s="1"/>
      <c r="B68" s="46"/>
      <c r="C68" s="1"/>
      <c r="D68" s="1"/>
      <c r="E68" s="1"/>
      <c r="F68" s="1"/>
      <c r="G68" s="1"/>
      <c r="H68" s="1"/>
      <c r="I68" s="1"/>
    </row>
    <row r="69" spans="1:9" ht="13.5" thickBot="1" x14ac:dyDescent="0.25">
      <c r="A69" s="2" t="s">
        <v>82</v>
      </c>
      <c r="B69" s="46"/>
      <c r="C69" s="1"/>
      <c r="D69" s="1"/>
      <c r="E69" s="1"/>
      <c r="F69" s="1"/>
      <c r="G69" s="1"/>
      <c r="H69" s="1"/>
      <c r="I69" s="1"/>
    </row>
    <row r="70" spans="1:9" ht="26.25" thickBot="1" x14ac:dyDescent="0.25">
      <c r="A70" s="74" t="s">
        <v>0</v>
      </c>
      <c r="B70" s="62" t="s">
        <v>46</v>
      </c>
      <c r="C70" s="62" t="s">
        <v>47</v>
      </c>
      <c r="D70" s="62" t="s">
        <v>83</v>
      </c>
      <c r="E70" s="75" t="s">
        <v>48</v>
      </c>
      <c r="F70" s="1"/>
      <c r="G70" s="1"/>
      <c r="H70" s="1"/>
      <c r="I70" s="1"/>
    </row>
    <row r="71" spans="1:9" ht="13.5" thickBot="1" x14ac:dyDescent="0.25">
      <c r="A71" s="50" t="s">
        <v>73</v>
      </c>
      <c r="B71" s="76"/>
      <c r="C71" s="51" t="s">
        <v>7</v>
      </c>
      <c r="D71" s="51" t="s">
        <v>8</v>
      </c>
      <c r="E71" s="77" t="s">
        <v>67</v>
      </c>
      <c r="F71" s="1"/>
      <c r="G71" s="1"/>
      <c r="H71" s="1"/>
      <c r="I71" s="1"/>
    </row>
    <row r="72" spans="1:9" ht="13.5" thickBot="1" x14ac:dyDescent="0.25">
      <c r="A72" s="68" t="s">
        <v>91</v>
      </c>
      <c r="B72" s="76" t="s">
        <v>68</v>
      </c>
      <c r="C72" s="88"/>
      <c r="D72" s="79">
        <v>264</v>
      </c>
      <c r="E72" s="87">
        <f>ROUND(C72,2)*D72</f>
        <v>0</v>
      </c>
      <c r="F72" s="1"/>
      <c r="G72" s="1"/>
      <c r="H72" s="1"/>
      <c r="I72" s="1"/>
    </row>
    <row r="73" spans="1:9" ht="13.5" thickBot="1" x14ac:dyDescent="0.25">
      <c r="A73" s="68" t="s">
        <v>92</v>
      </c>
      <c r="B73" s="76" t="s">
        <v>68</v>
      </c>
      <c r="C73" s="88"/>
      <c r="D73" s="79">
        <v>235</v>
      </c>
      <c r="E73" s="87">
        <f>ROUND(C73,2)*D73</f>
        <v>0</v>
      </c>
      <c r="F73" s="1"/>
      <c r="G73" s="1"/>
      <c r="H73" s="1"/>
      <c r="I73" s="1"/>
    </row>
    <row r="74" spans="1:9" ht="13.5" thickBot="1" x14ac:dyDescent="0.25">
      <c r="A74" s="184" t="s">
        <v>48</v>
      </c>
      <c r="B74" s="185"/>
      <c r="C74" s="185"/>
      <c r="D74" s="191"/>
      <c r="E74" s="82">
        <f>ROUND(SUM(E72:E73),2)</f>
        <v>0</v>
      </c>
      <c r="F74" s="1"/>
      <c r="G74" s="1"/>
      <c r="H74" s="1"/>
      <c r="I74" s="1"/>
    </row>
    <row r="75" spans="1:9" x14ac:dyDescent="0.2">
      <c r="A75" s="83"/>
      <c r="B75" s="71"/>
      <c r="C75" s="83"/>
      <c r="D75" s="83"/>
      <c r="E75" s="89"/>
      <c r="F75" s="1"/>
      <c r="G75" s="1"/>
      <c r="H75" s="1"/>
      <c r="I75" s="1"/>
    </row>
    <row r="76" spans="1:9" ht="13.5" thickBot="1" x14ac:dyDescent="0.25">
      <c r="A76" s="2" t="s">
        <v>86</v>
      </c>
      <c r="B76" s="46"/>
      <c r="C76" s="1"/>
      <c r="D76" s="1"/>
      <c r="E76" s="1"/>
      <c r="F76" s="1"/>
      <c r="G76" s="1"/>
      <c r="H76" s="1"/>
      <c r="I76" s="1"/>
    </row>
    <row r="77" spans="1:9" x14ac:dyDescent="0.2">
      <c r="A77" s="204" t="s">
        <v>0</v>
      </c>
      <c r="B77" s="206" t="s">
        <v>46</v>
      </c>
      <c r="C77" s="206" t="s">
        <v>47</v>
      </c>
      <c r="D77" s="206" t="s">
        <v>28</v>
      </c>
      <c r="E77" s="206" t="s">
        <v>21</v>
      </c>
      <c r="F77" s="206" t="s">
        <v>48</v>
      </c>
      <c r="G77" s="1"/>
      <c r="H77" s="1"/>
      <c r="I77" s="1"/>
    </row>
    <row r="78" spans="1:9" ht="13.5" thickBot="1" x14ac:dyDescent="0.25">
      <c r="A78" s="205"/>
      <c r="B78" s="175"/>
      <c r="C78" s="175"/>
      <c r="D78" s="175"/>
      <c r="E78" s="175"/>
      <c r="F78" s="175"/>
      <c r="G78" s="1"/>
      <c r="H78" s="1"/>
      <c r="I78" s="1"/>
    </row>
    <row r="79" spans="1:9" ht="13.5" thickBot="1" x14ac:dyDescent="0.25">
      <c r="A79" s="50"/>
      <c r="B79" s="76"/>
      <c r="C79" s="51" t="s">
        <v>7</v>
      </c>
      <c r="D79" s="51" t="s">
        <v>8</v>
      </c>
      <c r="E79" s="51" t="s">
        <v>9</v>
      </c>
      <c r="F79" s="77" t="s">
        <v>31</v>
      </c>
      <c r="G79" s="1"/>
      <c r="H79" s="1"/>
      <c r="I79" s="1"/>
    </row>
    <row r="80" spans="1:9" ht="13.5" thickBot="1" x14ac:dyDescent="0.25">
      <c r="A80" s="68" t="s">
        <v>87</v>
      </c>
      <c r="B80" s="76" t="s">
        <v>68</v>
      </c>
      <c r="C80" s="88"/>
      <c r="D80" s="90">
        <v>7463</v>
      </c>
      <c r="E80" s="91">
        <v>24</v>
      </c>
      <c r="F80" s="87">
        <f>ROUND(C80,2)*D80*E80</f>
        <v>0</v>
      </c>
      <c r="G80" s="1"/>
      <c r="H80" s="1"/>
      <c r="I80" s="1"/>
    </row>
    <row r="81" spans="1:9" ht="13.5" thickBot="1" x14ac:dyDescent="0.25">
      <c r="A81" s="184" t="s">
        <v>74</v>
      </c>
      <c r="B81" s="185"/>
      <c r="C81" s="185"/>
      <c r="D81" s="185"/>
      <c r="E81" s="187"/>
      <c r="F81" s="82">
        <f>F80</f>
        <v>0</v>
      </c>
      <c r="G81" s="1"/>
      <c r="H81" s="1"/>
      <c r="I81" s="1"/>
    </row>
    <row r="82" spans="1:9" x14ac:dyDescent="0.2">
      <c r="A82" s="1"/>
      <c r="B82" s="46"/>
      <c r="C82" s="1"/>
      <c r="D82" s="1"/>
      <c r="E82" s="1"/>
      <c r="F82" s="96"/>
      <c r="G82" s="1"/>
      <c r="H82" s="1"/>
      <c r="I82" s="1"/>
    </row>
    <row r="83" spans="1:9" x14ac:dyDescent="0.2">
      <c r="A83" s="115"/>
      <c r="B83" s="116"/>
      <c r="C83" s="117"/>
      <c r="D83" s="118"/>
      <c r="E83" s="119"/>
      <c r="F83" s="89"/>
      <c r="G83" s="1"/>
      <c r="H83" s="1"/>
      <c r="I83" s="1"/>
    </row>
    <row r="84" spans="1:9" x14ac:dyDescent="0.2">
      <c r="A84" s="1"/>
      <c r="B84" s="46"/>
      <c r="C84" s="1"/>
      <c r="D84" s="1"/>
      <c r="E84" s="1"/>
      <c r="F84" s="1"/>
      <c r="G84" s="1"/>
      <c r="H84" s="1"/>
      <c r="I84" s="1"/>
    </row>
  </sheetData>
  <sheetProtection selectLockedCells="1"/>
  <mergeCells count="122">
    <mergeCell ref="H28:I28"/>
    <mergeCell ref="C29:D29"/>
    <mergeCell ref="E29:F29"/>
    <mergeCell ref="C43:D43"/>
    <mergeCell ref="E43:F43"/>
    <mergeCell ref="H43:I43"/>
    <mergeCell ref="H48:I48"/>
    <mergeCell ref="H40:I40"/>
    <mergeCell ref="A41:I41"/>
    <mergeCell ref="C42:D42"/>
    <mergeCell ref="E42:F42"/>
    <mergeCell ref="H42:I42"/>
    <mergeCell ref="H46:I46"/>
    <mergeCell ref="H47:I47"/>
    <mergeCell ref="A40:G40"/>
    <mergeCell ref="H29:I29"/>
    <mergeCell ref="C28:D28"/>
    <mergeCell ref="E28:F28"/>
    <mergeCell ref="A64:F64"/>
    <mergeCell ref="A67:E67"/>
    <mergeCell ref="A74:D74"/>
    <mergeCell ref="A44:G44"/>
    <mergeCell ref="A77:A78"/>
    <mergeCell ref="A59:D59"/>
    <mergeCell ref="B62:B63"/>
    <mergeCell ref="C62:C63"/>
    <mergeCell ref="D62:D63"/>
    <mergeCell ref="E62:E63"/>
    <mergeCell ref="F62:F63"/>
    <mergeCell ref="B77:B78"/>
    <mergeCell ref="C77:C78"/>
    <mergeCell ref="D77:D78"/>
    <mergeCell ref="E77:E78"/>
    <mergeCell ref="F77:F78"/>
    <mergeCell ref="C47:D47"/>
    <mergeCell ref="E47:F47"/>
    <mergeCell ref="A45:I45"/>
    <mergeCell ref="A62:A63"/>
    <mergeCell ref="C46:D46"/>
    <mergeCell ref="E46:F46"/>
    <mergeCell ref="A49:H49"/>
    <mergeCell ref="A81:E81"/>
    <mergeCell ref="A30:G30"/>
    <mergeCell ref="H30:I30"/>
    <mergeCell ref="A31:I31"/>
    <mergeCell ref="C32:D32"/>
    <mergeCell ref="E32:F32"/>
    <mergeCell ref="H32:I32"/>
    <mergeCell ref="C33:D33"/>
    <mergeCell ref="E33:F33"/>
    <mergeCell ref="H33:I33"/>
    <mergeCell ref="A38:I38"/>
    <mergeCell ref="A34:G34"/>
    <mergeCell ref="H34:I34"/>
    <mergeCell ref="A35:I35"/>
    <mergeCell ref="A37:G37"/>
    <mergeCell ref="C36:D36"/>
    <mergeCell ref="E36:F36"/>
    <mergeCell ref="H36:I36"/>
    <mergeCell ref="H37:I37"/>
    <mergeCell ref="A48:G48"/>
    <mergeCell ref="H44:I44"/>
    <mergeCell ref="C39:D39"/>
    <mergeCell ref="E39:F39"/>
    <mergeCell ref="H39:I39"/>
    <mergeCell ref="E27:F27"/>
    <mergeCell ref="A23:G23"/>
    <mergeCell ref="A24:A25"/>
    <mergeCell ref="C10:D10"/>
    <mergeCell ref="G10:H10"/>
    <mergeCell ref="B24:B25"/>
    <mergeCell ref="C24:D25"/>
    <mergeCell ref="E24:F25"/>
    <mergeCell ref="G24:G25"/>
    <mergeCell ref="H24:I25"/>
    <mergeCell ref="C18:D18"/>
    <mergeCell ref="H18:I18"/>
    <mergeCell ref="C20:D20"/>
    <mergeCell ref="H20:I20"/>
    <mergeCell ref="E18:F18"/>
    <mergeCell ref="E19:F19"/>
    <mergeCell ref="E20:F20"/>
    <mergeCell ref="C19:D19"/>
    <mergeCell ref="H19:I19"/>
    <mergeCell ref="E15:F15"/>
    <mergeCell ref="A27:B27"/>
    <mergeCell ref="A21:H21"/>
    <mergeCell ref="A26:I26"/>
    <mergeCell ref="H27:I27"/>
    <mergeCell ref="G9:H9"/>
    <mergeCell ref="H17:I17"/>
    <mergeCell ref="C14:D14"/>
    <mergeCell ref="E14:F14"/>
    <mergeCell ref="H14:I14"/>
    <mergeCell ref="C17:D17"/>
    <mergeCell ref="H15:I15"/>
    <mergeCell ref="G11:H11"/>
    <mergeCell ref="C15:D15"/>
    <mergeCell ref="C27:D27"/>
    <mergeCell ref="E8:F8"/>
    <mergeCell ref="E9:F9"/>
    <mergeCell ref="E10:F10"/>
    <mergeCell ref="E16:F16"/>
    <mergeCell ref="E17:F17"/>
    <mergeCell ref="A22:G22"/>
    <mergeCell ref="C4:D4"/>
    <mergeCell ref="E4:F4"/>
    <mergeCell ref="G4:H4"/>
    <mergeCell ref="G5:H5"/>
    <mergeCell ref="C6:D6"/>
    <mergeCell ref="G6:H6"/>
    <mergeCell ref="E5:F5"/>
    <mergeCell ref="C7:D7"/>
    <mergeCell ref="G7:H7"/>
    <mergeCell ref="C5:D5"/>
    <mergeCell ref="E6:F6"/>
    <mergeCell ref="E7:F7"/>
    <mergeCell ref="C8:D8"/>
    <mergeCell ref="G8:H8"/>
    <mergeCell ref="C16:D16"/>
    <mergeCell ref="H16:I16"/>
    <mergeCell ref="C9:D9"/>
  </mergeCells>
  <pageMargins left="0.25" right="0.25" top="0.75" bottom="0.75" header="0.3" footer="0.3"/>
  <pageSetup paperSize="9" fitToHeight="0" orientation="landscape" r:id="rId1"/>
  <headerFooter>
    <oddFooter>&amp;R&amp;"Arial,Uobičajeno"&amp;11&amp;K58595BStranica &amp;P od &amp;N</oddFooter>
  </headerFooter>
  <rowBreaks count="3" manualBreakCount="3">
    <brk id="22" max="16383" man="1"/>
    <brk id="44" max="16383" man="1"/>
    <brk id="60" max="16383" man="1"/>
  </rowBreaks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zoomScaleNormal="100" workbookViewId="0">
      <selection activeCell="G7" sqref="G7"/>
    </sheetView>
  </sheetViews>
  <sheetFormatPr defaultRowHeight="15.75" x14ac:dyDescent="0.25"/>
  <cols>
    <col min="1" max="1" width="42.25" customWidth="1"/>
    <col min="2" max="2" width="19" customWidth="1"/>
    <col min="3" max="3" width="20.125" customWidth="1"/>
  </cols>
  <sheetData>
    <row r="1" spans="1:3" ht="24" customHeight="1" thickBot="1" x14ac:dyDescent="0.3">
      <c r="A1" s="217" t="s">
        <v>144</v>
      </c>
      <c r="B1" s="218"/>
      <c r="C1" s="218"/>
    </row>
    <row r="2" spans="1:3" ht="39" thickBot="1" x14ac:dyDescent="0.3">
      <c r="A2" s="219" t="s">
        <v>128</v>
      </c>
      <c r="B2" s="220"/>
      <c r="C2" s="104" t="s">
        <v>145</v>
      </c>
    </row>
    <row r="3" spans="1:3" ht="23.25" customHeight="1" thickBot="1" x14ac:dyDescent="0.3">
      <c r="A3" s="221" t="s">
        <v>129</v>
      </c>
      <c r="B3" s="222"/>
      <c r="C3" s="223"/>
    </row>
    <row r="4" spans="1:3" ht="16.5" thickBot="1" x14ac:dyDescent="0.3">
      <c r="A4" s="211" t="s">
        <v>130</v>
      </c>
      <c r="B4" s="212"/>
      <c r="C4" s="105">
        <f>'Nepokretna mreža'!F16</f>
        <v>0</v>
      </c>
    </row>
    <row r="5" spans="1:3" s="106" customFormat="1" ht="16.5" thickBot="1" x14ac:dyDescent="0.3">
      <c r="A5" s="211" t="s">
        <v>131</v>
      </c>
      <c r="B5" s="212"/>
      <c r="C5" s="105">
        <f>'Pokretna mreža'!G11</f>
        <v>0</v>
      </c>
    </row>
    <row r="6" spans="1:3" s="106" customFormat="1" ht="16.5" thickBot="1" x14ac:dyDescent="0.3">
      <c r="A6" s="211" t="s">
        <v>132</v>
      </c>
      <c r="B6" s="212"/>
      <c r="C6" s="105">
        <f>'Pokretna mreža'!E59</f>
        <v>0</v>
      </c>
    </row>
    <row r="7" spans="1:3" s="103" customFormat="1" ht="16.5" thickBot="1" x14ac:dyDescent="0.3">
      <c r="A7" s="211" t="s">
        <v>133</v>
      </c>
      <c r="B7" s="212"/>
      <c r="C7" s="105">
        <f>'Pokretna mreža'!E74</f>
        <v>0</v>
      </c>
    </row>
    <row r="8" spans="1:3" s="103" customFormat="1" ht="16.5" thickBot="1" x14ac:dyDescent="0.3">
      <c r="A8" s="213" t="s">
        <v>147</v>
      </c>
      <c r="B8" s="214"/>
      <c r="C8" s="107">
        <f>SUM(C4:C7)</f>
        <v>0</v>
      </c>
    </row>
    <row r="9" spans="1:3" ht="19.149999999999999" customHeight="1" x14ac:dyDescent="0.25">
      <c r="A9" s="215" t="s">
        <v>128</v>
      </c>
      <c r="B9" s="215" t="s">
        <v>134</v>
      </c>
      <c r="C9" s="215" t="s">
        <v>145</v>
      </c>
    </row>
    <row r="10" spans="1:3" ht="22.15" customHeight="1" thickBot="1" x14ac:dyDescent="0.3">
      <c r="A10" s="216"/>
      <c r="B10" s="216"/>
      <c r="C10" s="216"/>
    </row>
    <row r="11" spans="1:3" ht="21" customHeight="1" thickBot="1" x14ac:dyDescent="0.3">
      <c r="A11" s="221" t="s">
        <v>135</v>
      </c>
      <c r="B11" s="228"/>
      <c r="C11" s="229"/>
    </row>
    <row r="12" spans="1:3" ht="16.5" thickBot="1" x14ac:dyDescent="0.3">
      <c r="A12" s="108" t="s">
        <v>136</v>
      </c>
      <c r="B12" s="105">
        <f>C12/24</f>
        <v>0</v>
      </c>
      <c r="C12" s="105">
        <f>'Nepokretna mreža'!G28</f>
        <v>0</v>
      </c>
    </row>
    <row r="13" spans="1:3" ht="16.5" thickBot="1" x14ac:dyDescent="0.3">
      <c r="A13" s="108" t="s">
        <v>137</v>
      </c>
      <c r="B13" s="105">
        <f>C13/24</f>
        <v>0</v>
      </c>
      <c r="C13" s="105">
        <f>'Nepokretna mreža'!F50</f>
        <v>0</v>
      </c>
    </row>
    <row r="14" spans="1:3" x14ac:dyDescent="0.25">
      <c r="A14" s="230" t="s">
        <v>148</v>
      </c>
      <c r="B14" s="226">
        <f>B12+B13</f>
        <v>0</v>
      </c>
      <c r="C14" s="226">
        <f>C12+C13</f>
        <v>0</v>
      </c>
    </row>
    <row r="15" spans="1:3" ht="16.5" thickBot="1" x14ac:dyDescent="0.3">
      <c r="A15" s="231"/>
      <c r="B15" s="227"/>
      <c r="C15" s="227"/>
    </row>
    <row r="16" spans="1:3" ht="16.5" customHeight="1" thickBot="1" x14ac:dyDescent="0.3">
      <c r="A16" s="221" t="s">
        <v>138</v>
      </c>
      <c r="B16" s="228"/>
      <c r="C16" s="229"/>
    </row>
    <row r="17" spans="1:3" ht="16.5" thickBot="1" x14ac:dyDescent="0.3">
      <c r="A17" s="109" t="s">
        <v>139</v>
      </c>
      <c r="B17" s="105">
        <f>C17/24</f>
        <v>0</v>
      </c>
      <c r="C17" s="105">
        <f>'Pokretna mreža'!I21</f>
        <v>0</v>
      </c>
    </row>
    <row r="18" spans="1:3" ht="16.5" thickBot="1" x14ac:dyDescent="0.3">
      <c r="A18" s="109" t="s">
        <v>52</v>
      </c>
      <c r="B18" s="105">
        <f>C18/24</f>
        <v>0</v>
      </c>
      <c r="C18" s="105">
        <f>'Pokretna mreža'!I49</f>
        <v>0</v>
      </c>
    </row>
    <row r="19" spans="1:3" ht="16.5" thickBot="1" x14ac:dyDescent="0.3">
      <c r="A19" s="109" t="s">
        <v>140</v>
      </c>
      <c r="B19" s="105">
        <f>C19/24</f>
        <v>0</v>
      </c>
      <c r="C19" s="105">
        <f>'Pokretna mreža'!F67</f>
        <v>0</v>
      </c>
    </row>
    <row r="20" spans="1:3" ht="16.5" thickBot="1" x14ac:dyDescent="0.3">
      <c r="A20" s="110" t="s">
        <v>86</v>
      </c>
      <c r="B20" s="111">
        <f>C20/24</f>
        <v>0</v>
      </c>
      <c r="C20" s="111">
        <f>'Pokretna mreža'!F81</f>
        <v>0</v>
      </c>
    </row>
    <row r="21" spans="1:3" ht="19.149999999999999" customHeight="1" x14ac:dyDescent="0.25">
      <c r="A21" s="224" t="s">
        <v>149</v>
      </c>
      <c r="B21" s="226">
        <f>B17+B18+B19+B20</f>
        <v>0</v>
      </c>
      <c r="C21" s="226">
        <f>C17+C18+C19+C20</f>
        <v>0</v>
      </c>
    </row>
    <row r="22" spans="1:3" ht="16.5" thickBot="1" x14ac:dyDescent="0.3">
      <c r="A22" s="225"/>
      <c r="B22" s="227"/>
      <c r="C22" s="227"/>
    </row>
    <row r="23" spans="1:3" ht="30" customHeight="1" thickBot="1" x14ac:dyDescent="0.3">
      <c r="A23" s="112" t="s">
        <v>152</v>
      </c>
      <c r="B23" s="113">
        <f>B14+B22</f>
        <v>0</v>
      </c>
      <c r="C23" s="113">
        <f>C8+C14+C21</f>
        <v>0</v>
      </c>
    </row>
    <row r="24" spans="1:3" ht="16.5" thickBot="1" x14ac:dyDescent="0.3">
      <c r="A24" s="109" t="s">
        <v>146</v>
      </c>
      <c r="B24" s="105">
        <f>B23*0.25</f>
        <v>0</v>
      </c>
      <c r="C24" s="105">
        <f>C23*0.25</f>
        <v>0</v>
      </c>
    </row>
    <row r="25" spans="1:3" ht="28.15" customHeight="1" thickBot="1" x14ac:dyDescent="0.3">
      <c r="A25" s="112" t="s">
        <v>153</v>
      </c>
      <c r="B25" s="113">
        <f>B23+B24</f>
        <v>0</v>
      </c>
      <c r="C25" s="113">
        <f>C23+C24</f>
        <v>0</v>
      </c>
    </row>
    <row r="26" spans="1:3" x14ac:dyDescent="0.25">
      <c r="A26" s="1"/>
      <c r="B26" s="1"/>
      <c r="C26" s="1"/>
    </row>
    <row r="27" spans="1:3" x14ac:dyDescent="0.25">
      <c r="B27" s="1"/>
      <c r="C27" s="1"/>
    </row>
    <row r="28" spans="1:3" x14ac:dyDescent="0.25">
      <c r="B28" s="1"/>
      <c r="C28" s="1"/>
    </row>
  </sheetData>
  <mergeCells count="19">
    <mergeCell ref="A21:A22"/>
    <mergeCell ref="B21:B22"/>
    <mergeCell ref="C21:C22"/>
    <mergeCell ref="C9:C10"/>
    <mergeCell ref="A11:C11"/>
    <mergeCell ref="A14:A15"/>
    <mergeCell ref="B14:B15"/>
    <mergeCell ref="C14:C15"/>
    <mergeCell ref="A16:C16"/>
    <mergeCell ref="A1:C1"/>
    <mergeCell ref="A2:B2"/>
    <mergeCell ref="A3:C3"/>
    <mergeCell ref="A4:B4"/>
    <mergeCell ref="A5:B5"/>
    <mergeCell ref="A6:B6"/>
    <mergeCell ref="A7:B7"/>
    <mergeCell ref="A8:B8"/>
    <mergeCell ref="A9:A10"/>
    <mergeCell ref="B9:B10"/>
  </mergeCells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&amp;L&amp;"Arial,Uobičajeno"&amp;8&amp;K58595BEV_BR: 37/15-OP-OS-ZN
Nabava telekomunikacijskih usluga&amp;C&amp;"Arial,Uobičajeno"&amp;8&amp;K58595BHrvatski zavod za zdravstveno osiguranje&amp;R&amp;"Arial,Uobičajeno"&amp;11&amp;K58595BStranica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Opći podaci</vt:lpstr>
      <vt:lpstr>Nepokretna mreža</vt:lpstr>
      <vt:lpstr>Pokretna mreža</vt:lpstr>
      <vt:lpstr>Rekapitulacija</vt:lpstr>
    </vt:vector>
  </TitlesOfParts>
  <Company>HZZO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Miroslavić Saša</dc:creator>
  <cp:lastModifiedBy>Dalenjak Zrinka</cp:lastModifiedBy>
  <cp:lastPrinted>2017-06-07T12:55:49Z</cp:lastPrinted>
  <dcterms:created xsi:type="dcterms:W3CDTF">2013-02-05T12:23:51Z</dcterms:created>
  <dcterms:modified xsi:type="dcterms:W3CDTF">2017-06-16T11:03:18Z</dcterms:modified>
</cp:coreProperties>
</file>